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Veresiye" sheetId="2" state="visible" r:id="rId2"/>
    <sheet name="Müşteri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₺&quot;"/>
  </numFmts>
  <fonts count="9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</font>
    <font>
      <b val="1"/>
      <color rgb="00B25E00"/>
      <u val="single"/>
    </font>
    <font>
      <color rgb="00B25E00"/>
      <u val="single"/>
    </font>
    <font>
      <b val="1"/>
      <color rgb="00050505"/>
    </font>
    <font>
      <b val="1"/>
    </font>
  </fonts>
  <fills count="4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8" fillId="0" borderId="0" pivotButton="0" quotePrefix="0" xfId="0"/>
    <xf numFmtId="165" fontId="0" fillId="3" borderId="1" pivotButton="0" quotePrefix="0" xfId="0"/>
    <xf numFmtId="165" fontId="0" fillId="3" borderId="0" pivotButton="0" quotePrefix="0" xfId="0"/>
    <xf numFmtId="164" fontId="0" fillId="3" borderId="0" pivotButton="0" quotePrefix="0" xfId="0"/>
    <xf numFmtId="0" fontId="0" fillId="3" borderId="0" pivotButton="0" quotePrefix="0" xfId="0"/>
    <xf numFmtId="1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B25E00"/>
      </font>
      <fill>
        <patternFill patternType="solid">
          <fgColor rgb="00FFF2E0"/>
        </patternFill>
      </fill>
    </dxf>
    <dxf>
      <font>
        <b val="1"/>
        <color rgb="000B7A3B"/>
      </font>
      <fill>
        <patternFill patternType="solid">
          <fgColor rgb="00E3F5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tr/app/id6815307924?ct=xlsx-veresiye-defteri&amp;mt=8" TargetMode="External" Id="rId1" /><Relationship Type="http://schemas.openxmlformats.org/officeDocument/2006/relationships/hyperlink" Target="https://play.google.com/store/apps/details?id=com.badcreativetech.cetele&amp;referrer=utm_source%3Dcetele.site%26utm_medium%3Dweb%26utm_campaign%3Dxlsx-veresiye-defteri" TargetMode="External" Id="rId2" /><Relationship Type="http://schemas.openxmlformats.org/officeDocument/2006/relationships/hyperlink" Target="https://cetele.site/sablonlar/veresiye-defteri-sablonu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Veresiye defteri şablonu</t>
        </is>
      </c>
    </row>
    <row r="2">
      <c r="A2" s="2" t="inlineStr">
        <is>
          <t>Ücretsiz Excel şablonu · Google E-Tablolar ve Numbers'ta da açılır</t>
        </is>
      </c>
    </row>
    <row r="4" ht="32" customHeight="1">
      <c r="A4" s="3" t="inlineStr">
        <is>
          <t>1. “Müşteriler” sayfasına veresiye yazdığın müşterilerin adını gir.</t>
        </is>
      </c>
    </row>
    <row r="5" ht="32" customHeight="1">
      <c r="A5" s="3" t="inlineStr">
        <is>
          <t>2. Müşteri veresiye aldıkça “Veresiye” sayfasına tarih, müşteri, “Borç” ve tutarı yaz.</t>
        </is>
      </c>
    </row>
    <row r="6" ht="32" customHeight="1">
      <c r="A6" s="3" t="inlineStr">
        <is>
          <t>3. Ödeme gelince aynı sayfaya “Ödeme” satırı gir; kalan borç kendiliğinden düşer.</t>
        </is>
      </c>
    </row>
    <row r="7" ht="32" customHeight="1">
      <c r="A7" s="3" t="inlineStr">
        <is>
          <t>4. “Müşteriler” sayfasında kimin ne kadar borcu kaldığını ve son hareketi görürsün; sağda toplam alacağın durur.</t>
        </is>
      </c>
    </row>
    <row r="8" ht="32" customHeight="1">
      <c r="A8" s="3" t="inlineStr">
        <is>
          <t>5. Gizlilik için müşterinin telefonunu bu dosyaya yazma; dosyayı kimseyle paylaşma.</t>
        </is>
      </c>
    </row>
    <row r="10">
      <c r="A10" s="4" t="inlineStr">
        <is>
          <t>Örnek satırlar tarihleri bugüne göre kayar; silip kendi müşterilerinle başlayabilirsin.</t>
        </is>
      </c>
    </row>
    <row r="12" ht="34" customHeight="1">
      <c r="A12" s="5" t="inlineStr">
        <is>
          <t>Veresiye ücretsiz ve müşteri sınırı olmadan, borcu WhatsApp'tan hatırlatarak tutmak için: Çetele — iPhone ve Android'de ücretsiz</t>
        </is>
      </c>
    </row>
    <row r="13">
      <c r="A13" s="6" t="inlineStr">
        <is>
          <t>App Store'dan indir (iPhone)</t>
        </is>
      </c>
    </row>
    <row r="14">
      <c r="A14" s="6" t="inlineStr">
        <is>
          <t>Google Play'den indir (Android)</t>
        </is>
      </c>
    </row>
    <row r="15">
      <c r="A15" s="7" t="inlineStr">
        <is>
          <t>https://cetele.site/sablonlar/veresiye-defteri-sablonu/</t>
        </is>
      </c>
    </row>
  </sheetData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1" customWidth="1" min="3" max="3"/>
    <col width="13" customWidth="1" min="4" max="4"/>
    <col width="28" customWidth="1" min="5" max="5"/>
  </cols>
  <sheetData>
    <row r="1" ht="30" customHeight="1">
      <c r="A1" s="8" t="inlineStr">
        <is>
          <t>Tarih</t>
        </is>
      </c>
      <c r="B1" s="8" t="inlineStr">
        <is>
          <t>Müşteri</t>
        </is>
      </c>
      <c r="C1" s="8" t="inlineStr">
        <is>
          <t>Tür</t>
        </is>
      </c>
      <c r="D1" s="8" t="inlineStr">
        <is>
          <t>Tutar (₺)</t>
        </is>
      </c>
      <c r="E1" s="8" t="inlineStr">
        <is>
          <t>Not</t>
        </is>
      </c>
    </row>
    <row r="2">
      <c r="A2" s="9">
        <f>TODAY()-26</f>
        <v/>
      </c>
      <c r="B2" t="inlineStr">
        <is>
          <t>Ahmet Usta</t>
        </is>
      </c>
      <c r="C2" t="inlineStr">
        <is>
          <t>Borç</t>
        </is>
      </c>
      <c r="D2" s="10" t="n">
        <v>450</v>
      </c>
      <c r="E2" t="inlineStr">
        <is>
          <t>Ekmek, süt</t>
        </is>
      </c>
    </row>
    <row r="3">
      <c r="A3" s="9">
        <f>TODAY()-24</f>
        <v/>
      </c>
      <c r="B3" t="inlineStr">
        <is>
          <t>Ayşe Hanım</t>
        </is>
      </c>
      <c r="C3" t="inlineStr">
        <is>
          <t>Borç</t>
        </is>
      </c>
      <c r="D3" s="10" t="n">
        <v>320</v>
      </c>
      <c r="E3" t="inlineStr"/>
    </row>
    <row r="4">
      <c r="A4" s="9">
        <f>TODAY()-20</f>
        <v/>
      </c>
      <c r="B4" t="inlineStr">
        <is>
          <t>Ahmet Usta</t>
        </is>
      </c>
      <c r="C4" t="inlineStr">
        <is>
          <t>Borç</t>
        </is>
      </c>
      <c r="D4" s="10" t="n">
        <v>280</v>
      </c>
      <c r="E4" t="inlineStr"/>
    </row>
    <row r="5">
      <c r="A5" s="9">
        <f>TODAY()-15</f>
        <v/>
      </c>
      <c r="B5" t="inlineStr">
        <is>
          <t>Ahmet Usta</t>
        </is>
      </c>
      <c r="C5" t="inlineStr">
        <is>
          <t>Ödeme</t>
        </is>
      </c>
      <c r="D5" s="10" t="n">
        <v>500</v>
      </c>
      <c r="E5" t="inlineStr">
        <is>
          <t>Nakit</t>
        </is>
      </c>
    </row>
    <row r="6">
      <c r="A6" s="9">
        <f>TODAY()-12</f>
        <v/>
      </c>
      <c r="B6" t="inlineStr">
        <is>
          <t>Mehmet Bey</t>
        </is>
      </c>
      <c r="C6" t="inlineStr">
        <is>
          <t>Borç</t>
        </is>
      </c>
      <c r="D6" s="10" t="n">
        <v>1250</v>
      </c>
      <c r="E6" t="inlineStr">
        <is>
          <t>Ay sonu öder</t>
        </is>
      </c>
    </row>
    <row r="7">
      <c r="A7" s="9">
        <f>TODAY()-9</f>
        <v/>
      </c>
      <c r="B7" t="inlineStr">
        <is>
          <t>Ayşe Hanım</t>
        </is>
      </c>
      <c r="C7" t="inlineStr">
        <is>
          <t>Ödeme</t>
        </is>
      </c>
      <c r="D7" s="10" t="n">
        <v>320</v>
      </c>
      <c r="E7" t="inlineStr"/>
    </row>
    <row r="8">
      <c r="A8" s="9">
        <f>TODAY()-6</f>
        <v/>
      </c>
      <c r="B8" t="inlineStr">
        <is>
          <t>Zeynep</t>
        </is>
      </c>
      <c r="C8" t="inlineStr">
        <is>
          <t>Borç</t>
        </is>
      </c>
      <c r="D8" s="10" t="n">
        <v>180</v>
      </c>
      <c r="E8" t="inlineStr"/>
    </row>
    <row r="9">
      <c r="A9" s="9">
        <f>TODAY()-3</f>
        <v/>
      </c>
      <c r="B9" t="inlineStr">
        <is>
          <t>Mehmet Bey</t>
        </is>
      </c>
      <c r="C9" t="inlineStr">
        <is>
          <t>Borç</t>
        </is>
      </c>
      <c r="D9" s="10" t="n">
        <v>640</v>
      </c>
      <c r="E9" t="inlineStr"/>
    </row>
    <row r="10">
      <c r="A10" s="9">
        <f>TODAY()-1</f>
        <v/>
      </c>
      <c r="B10" t="inlineStr">
        <is>
          <t>Ahmet Usta</t>
        </is>
      </c>
      <c r="C10" t="inlineStr">
        <is>
          <t>Borç</t>
        </is>
      </c>
      <c r="D10" s="10" t="n">
        <v>210</v>
      </c>
      <c r="E10" t="inlineStr"/>
    </row>
    <row r="11">
      <c r="A11" s="9" t="n"/>
      <c r="D11" s="10" t="n"/>
    </row>
    <row r="12">
      <c r="A12" s="9" t="n"/>
      <c r="D12" s="10" t="n"/>
    </row>
    <row r="13">
      <c r="A13" s="9" t="n"/>
      <c r="D13" s="10" t="n"/>
    </row>
    <row r="14">
      <c r="A14" s="9" t="n"/>
      <c r="D14" s="10" t="n"/>
    </row>
    <row r="15">
      <c r="A15" s="9" t="n"/>
      <c r="D15" s="10" t="n"/>
    </row>
    <row r="16">
      <c r="A16" s="9" t="n"/>
      <c r="D16" s="10" t="n"/>
    </row>
    <row r="17">
      <c r="A17" s="9" t="n"/>
      <c r="D17" s="10" t="n"/>
    </row>
    <row r="18">
      <c r="A18" s="9" t="n"/>
      <c r="D18" s="10" t="n"/>
    </row>
    <row r="19">
      <c r="A19" s="9" t="n"/>
      <c r="D19" s="10" t="n"/>
    </row>
    <row r="20">
      <c r="A20" s="9" t="n"/>
      <c r="D20" s="10" t="n"/>
    </row>
    <row r="21">
      <c r="A21" s="9" t="n"/>
      <c r="D21" s="10" t="n"/>
    </row>
    <row r="22">
      <c r="A22" s="9" t="n"/>
      <c r="D22" s="10" t="n"/>
    </row>
    <row r="23">
      <c r="A23" s="9" t="n"/>
      <c r="D23" s="10" t="n"/>
    </row>
    <row r="24">
      <c r="A24" s="9" t="n"/>
      <c r="D24" s="10" t="n"/>
    </row>
    <row r="25">
      <c r="A25" s="9" t="n"/>
      <c r="D25" s="10" t="n"/>
    </row>
    <row r="26">
      <c r="A26" s="9" t="n"/>
      <c r="D26" s="10" t="n"/>
    </row>
    <row r="27">
      <c r="A27" s="9" t="n"/>
      <c r="D27" s="10" t="n"/>
    </row>
    <row r="28">
      <c r="A28" s="9" t="n"/>
      <c r="D28" s="10" t="n"/>
    </row>
    <row r="29">
      <c r="A29" s="9" t="n"/>
      <c r="D29" s="10" t="n"/>
    </row>
    <row r="30">
      <c r="A30" s="9" t="n"/>
      <c r="D30" s="10" t="n"/>
    </row>
    <row r="31">
      <c r="A31" s="9" t="n"/>
      <c r="D31" s="10" t="n"/>
    </row>
    <row r="32">
      <c r="A32" s="9" t="n"/>
      <c r="D32" s="10" t="n"/>
    </row>
    <row r="33">
      <c r="A33" s="9" t="n"/>
      <c r="D33" s="10" t="n"/>
    </row>
    <row r="34">
      <c r="A34" s="9" t="n"/>
      <c r="D34" s="10" t="n"/>
    </row>
    <row r="35">
      <c r="A35" s="9" t="n"/>
      <c r="D35" s="10" t="n"/>
    </row>
    <row r="36">
      <c r="A36" s="9" t="n"/>
      <c r="D36" s="10" t="n"/>
    </row>
    <row r="37">
      <c r="A37" s="9" t="n"/>
      <c r="D37" s="10" t="n"/>
    </row>
    <row r="38">
      <c r="A38" s="9" t="n"/>
      <c r="D38" s="10" t="n"/>
    </row>
    <row r="39">
      <c r="A39" s="9" t="n"/>
      <c r="D39" s="10" t="n"/>
    </row>
    <row r="40">
      <c r="A40" s="9" t="n"/>
      <c r="D40" s="10" t="n"/>
    </row>
    <row r="41">
      <c r="A41" s="9" t="n"/>
      <c r="D41" s="10" t="n"/>
    </row>
    <row r="42">
      <c r="A42" s="9" t="n"/>
      <c r="D42" s="10" t="n"/>
    </row>
    <row r="43">
      <c r="A43" s="9" t="n"/>
      <c r="D43" s="10" t="n"/>
    </row>
    <row r="44">
      <c r="A44" s="9" t="n"/>
      <c r="D44" s="10" t="n"/>
    </row>
    <row r="45">
      <c r="A45" s="9" t="n"/>
      <c r="D45" s="10" t="n"/>
    </row>
    <row r="46">
      <c r="A46" s="9" t="n"/>
      <c r="D46" s="10" t="n"/>
    </row>
    <row r="47">
      <c r="A47" s="9" t="n"/>
      <c r="D47" s="10" t="n"/>
    </row>
    <row r="48">
      <c r="A48" s="9" t="n"/>
      <c r="D48" s="10" t="n"/>
    </row>
    <row r="49">
      <c r="A49" s="9" t="n"/>
      <c r="D49" s="10" t="n"/>
    </row>
    <row r="50">
      <c r="A50" s="9" t="n"/>
      <c r="D50" s="10" t="n"/>
    </row>
    <row r="51">
      <c r="A51" s="9" t="n"/>
      <c r="D51" s="10" t="n"/>
    </row>
    <row r="52">
      <c r="A52" s="9" t="n"/>
      <c r="D52" s="10" t="n"/>
    </row>
    <row r="53">
      <c r="A53" s="9" t="n"/>
      <c r="D53" s="10" t="n"/>
    </row>
    <row r="54">
      <c r="A54" s="9" t="n"/>
      <c r="D54" s="10" t="n"/>
    </row>
    <row r="55">
      <c r="A55" s="9" t="n"/>
      <c r="D55" s="10" t="n"/>
    </row>
    <row r="56">
      <c r="A56" s="9" t="n"/>
      <c r="D56" s="10" t="n"/>
    </row>
    <row r="57">
      <c r="A57" s="9" t="n"/>
      <c r="D57" s="10" t="n"/>
    </row>
    <row r="58">
      <c r="A58" s="9" t="n"/>
      <c r="D58" s="10" t="n"/>
    </row>
    <row r="59">
      <c r="A59" s="9" t="n"/>
      <c r="D59" s="10" t="n"/>
    </row>
    <row r="60">
      <c r="A60" s="9" t="n"/>
      <c r="D60" s="10" t="n"/>
    </row>
    <row r="61">
      <c r="A61" s="9" t="n"/>
      <c r="D61" s="10" t="n"/>
    </row>
    <row r="62">
      <c r="A62" s="9" t="n"/>
      <c r="D62" s="10" t="n"/>
    </row>
    <row r="63">
      <c r="A63" s="9" t="n"/>
      <c r="D63" s="10" t="n"/>
    </row>
    <row r="64">
      <c r="A64" s="9" t="n"/>
      <c r="D64" s="10" t="n"/>
    </row>
    <row r="65">
      <c r="A65" s="9" t="n"/>
      <c r="D65" s="10" t="n"/>
    </row>
    <row r="66">
      <c r="A66" s="9" t="n"/>
      <c r="D66" s="10" t="n"/>
    </row>
    <row r="67">
      <c r="A67" s="9" t="n"/>
      <c r="D67" s="10" t="n"/>
    </row>
    <row r="68">
      <c r="A68" s="9" t="n"/>
      <c r="D68" s="10" t="n"/>
    </row>
    <row r="69">
      <c r="A69" s="9" t="n"/>
      <c r="D69" s="10" t="n"/>
    </row>
    <row r="70">
      <c r="A70" s="9" t="n"/>
      <c r="D70" s="10" t="n"/>
    </row>
    <row r="71">
      <c r="A71" s="9" t="n"/>
      <c r="D71" s="10" t="n"/>
    </row>
    <row r="72">
      <c r="A72" s="9" t="n"/>
      <c r="D72" s="10" t="n"/>
    </row>
    <row r="73">
      <c r="A73" s="9" t="n"/>
      <c r="D73" s="10" t="n"/>
    </row>
    <row r="74">
      <c r="A74" s="9" t="n"/>
      <c r="D74" s="10" t="n"/>
    </row>
    <row r="75">
      <c r="A75" s="9" t="n"/>
      <c r="D75" s="10" t="n"/>
    </row>
    <row r="76">
      <c r="A76" s="9" t="n"/>
      <c r="D76" s="10" t="n"/>
    </row>
    <row r="77">
      <c r="A77" s="9" t="n"/>
      <c r="D77" s="10" t="n"/>
    </row>
    <row r="78">
      <c r="A78" s="9" t="n"/>
      <c r="D78" s="10" t="n"/>
    </row>
    <row r="79">
      <c r="A79" s="9" t="n"/>
      <c r="D79" s="10" t="n"/>
    </row>
    <row r="80">
      <c r="A80" s="9" t="n"/>
      <c r="D80" s="10" t="n"/>
    </row>
    <row r="81">
      <c r="A81" s="9" t="n"/>
      <c r="D81" s="10" t="n"/>
    </row>
    <row r="82">
      <c r="A82" s="9" t="n"/>
      <c r="D82" s="10" t="n"/>
    </row>
    <row r="83">
      <c r="A83" s="9" t="n"/>
      <c r="D83" s="10" t="n"/>
    </row>
    <row r="84">
      <c r="A84" s="9" t="n"/>
      <c r="D84" s="10" t="n"/>
    </row>
    <row r="85">
      <c r="A85" s="9" t="n"/>
      <c r="D85" s="10" t="n"/>
    </row>
    <row r="86">
      <c r="A86" s="9" t="n"/>
      <c r="D86" s="10" t="n"/>
    </row>
    <row r="87">
      <c r="A87" s="9" t="n"/>
      <c r="D87" s="10" t="n"/>
    </row>
    <row r="88">
      <c r="A88" s="9" t="n"/>
      <c r="D88" s="10" t="n"/>
    </row>
    <row r="89">
      <c r="A89" s="9" t="n"/>
      <c r="D89" s="10" t="n"/>
    </row>
    <row r="90">
      <c r="A90" s="9" t="n"/>
      <c r="D90" s="10" t="n"/>
    </row>
    <row r="91">
      <c r="A91" s="9" t="n"/>
      <c r="D91" s="10" t="n"/>
    </row>
    <row r="92">
      <c r="A92" s="9" t="n"/>
      <c r="D92" s="10" t="n"/>
    </row>
    <row r="93">
      <c r="A93" s="9" t="n"/>
      <c r="D93" s="10" t="n"/>
    </row>
    <row r="94">
      <c r="A94" s="9" t="n"/>
      <c r="D94" s="10" t="n"/>
    </row>
    <row r="95">
      <c r="A95" s="9" t="n"/>
      <c r="D95" s="10" t="n"/>
    </row>
    <row r="96">
      <c r="A96" s="9" t="n"/>
      <c r="D96" s="10" t="n"/>
    </row>
    <row r="97">
      <c r="A97" s="9" t="n"/>
      <c r="D97" s="10" t="n"/>
    </row>
    <row r="98">
      <c r="A98" s="9" t="n"/>
      <c r="D98" s="10" t="n"/>
    </row>
    <row r="99">
      <c r="A99" s="9" t="n"/>
      <c r="D99" s="10" t="n"/>
    </row>
    <row r="100">
      <c r="A100" s="9" t="n"/>
      <c r="D100" s="10" t="n"/>
    </row>
    <row r="101">
      <c r="A101" s="9" t="n"/>
      <c r="D101" s="10" t="n"/>
    </row>
    <row r="102">
      <c r="A102" s="9" t="n"/>
      <c r="D102" s="10" t="n"/>
    </row>
    <row r="103">
      <c r="A103" s="9" t="n"/>
      <c r="D103" s="10" t="n"/>
    </row>
    <row r="104">
      <c r="A104" s="9" t="n"/>
      <c r="D104" s="10" t="n"/>
    </row>
    <row r="105">
      <c r="A105" s="9" t="n"/>
      <c r="D105" s="10" t="n"/>
    </row>
    <row r="106">
      <c r="A106" s="9" t="n"/>
      <c r="D106" s="10" t="n"/>
    </row>
    <row r="107">
      <c r="A107" s="9" t="n"/>
      <c r="D107" s="10" t="n"/>
    </row>
    <row r="108">
      <c r="A108" s="9" t="n"/>
      <c r="D108" s="10" t="n"/>
    </row>
    <row r="109">
      <c r="A109" s="9" t="n"/>
      <c r="D109" s="10" t="n"/>
    </row>
    <row r="110">
      <c r="A110" s="9" t="n"/>
      <c r="D110" s="10" t="n"/>
    </row>
    <row r="111">
      <c r="A111" s="9" t="n"/>
      <c r="D111" s="10" t="n"/>
    </row>
    <row r="112">
      <c r="A112" s="9" t="n"/>
      <c r="D112" s="10" t="n"/>
    </row>
    <row r="113">
      <c r="A113" s="9" t="n"/>
      <c r="D113" s="10" t="n"/>
    </row>
    <row r="114">
      <c r="A114" s="9" t="n"/>
      <c r="D114" s="10" t="n"/>
    </row>
    <row r="115">
      <c r="A115" s="9" t="n"/>
      <c r="D115" s="10" t="n"/>
    </row>
    <row r="116">
      <c r="A116" s="9" t="n"/>
      <c r="D116" s="10" t="n"/>
    </row>
    <row r="117">
      <c r="A117" s="9" t="n"/>
      <c r="D117" s="10" t="n"/>
    </row>
    <row r="118">
      <c r="A118" s="9" t="n"/>
      <c r="D118" s="10" t="n"/>
    </row>
    <row r="119">
      <c r="A119" s="9" t="n"/>
      <c r="D119" s="10" t="n"/>
    </row>
    <row r="120">
      <c r="A120" s="9" t="n"/>
      <c r="D120" s="10" t="n"/>
    </row>
    <row r="121">
      <c r="A121" s="9" t="n"/>
      <c r="D121" s="10" t="n"/>
    </row>
    <row r="122">
      <c r="A122" s="9" t="n"/>
      <c r="D122" s="10" t="n"/>
    </row>
    <row r="123">
      <c r="A123" s="9" t="n"/>
      <c r="D123" s="10" t="n"/>
    </row>
    <row r="124">
      <c r="A124" s="9" t="n"/>
      <c r="D124" s="10" t="n"/>
    </row>
    <row r="125">
      <c r="A125" s="9" t="n"/>
      <c r="D125" s="10" t="n"/>
    </row>
    <row r="126">
      <c r="A126" s="9" t="n"/>
      <c r="D126" s="10" t="n"/>
    </row>
    <row r="127">
      <c r="A127" s="9" t="n"/>
      <c r="D127" s="10" t="n"/>
    </row>
    <row r="128">
      <c r="A128" s="9" t="n"/>
      <c r="D128" s="10" t="n"/>
    </row>
    <row r="129">
      <c r="A129" s="9" t="n"/>
      <c r="D129" s="10" t="n"/>
    </row>
    <row r="130">
      <c r="A130" s="9" t="n"/>
      <c r="D130" s="10" t="n"/>
    </row>
    <row r="131">
      <c r="A131" s="9" t="n"/>
      <c r="D131" s="10" t="n"/>
    </row>
    <row r="132">
      <c r="A132" s="9" t="n"/>
      <c r="D132" s="10" t="n"/>
    </row>
    <row r="133">
      <c r="A133" s="9" t="n"/>
      <c r="D133" s="10" t="n"/>
    </row>
    <row r="134">
      <c r="A134" s="9" t="n"/>
      <c r="D134" s="10" t="n"/>
    </row>
    <row r="135">
      <c r="A135" s="9" t="n"/>
      <c r="D135" s="10" t="n"/>
    </row>
    <row r="136">
      <c r="A136" s="9" t="n"/>
      <c r="D136" s="10" t="n"/>
    </row>
    <row r="137">
      <c r="A137" s="9" t="n"/>
      <c r="D137" s="10" t="n"/>
    </row>
    <row r="138">
      <c r="A138" s="9" t="n"/>
      <c r="D138" s="10" t="n"/>
    </row>
    <row r="139">
      <c r="A139" s="9" t="n"/>
      <c r="D139" s="10" t="n"/>
    </row>
    <row r="140">
      <c r="A140" s="9" t="n"/>
      <c r="D140" s="10" t="n"/>
    </row>
    <row r="141">
      <c r="A141" s="9" t="n"/>
      <c r="D141" s="10" t="n"/>
    </row>
    <row r="142">
      <c r="A142" s="9" t="n"/>
      <c r="D142" s="10" t="n"/>
    </row>
    <row r="143">
      <c r="A143" s="9" t="n"/>
      <c r="D143" s="10" t="n"/>
    </row>
    <row r="144">
      <c r="A144" s="9" t="n"/>
      <c r="D144" s="10" t="n"/>
    </row>
    <row r="145">
      <c r="A145" s="9" t="n"/>
      <c r="D145" s="10" t="n"/>
    </row>
    <row r="146">
      <c r="A146" s="9" t="n"/>
      <c r="D146" s="10" t="n"/>
    </row>
    <row r="147">
      <c r="A147" s="9" t="n"/>
      <c r="D147" s="10" t="n"/>
    </row>
    <row r="148">
      <c r="A148" s="9" t="n"/>
      <c r="D148" s="10" t="n"/>
    </row>
    <row r="149">
      <c r="A149" s="9" t="n"/>
      <c r="D149" s="10" t="n"/>
    </row>
    <row r="150">
      <c r="A150" s="9" t="n"/>
      <c r="D150" s="10" t="n"/>
    </row>
    <row r="151">
      <c r="A151" s="9" t="n"/>
      <c r="D151" s="10" t="n"/>
    </row>
    <row r="152">
      <c r="A152" s="9" t="n"/>
      <c r="D152" s="10" t="n"/>
    </row>
    <row r="153">
      <c r="A153" s="9" t="n"/>
      <c r="D153" s="10" t="n"/>
    </row>
    <row r="154">
      <c r="A154" s="9" t="n"/>
      <c r="D154" s="10" t="n"/>
    </row>
    <row r="155">
      <c r="A155" s="9" t="n"/>
      <c r="D155" s="10" t="n"/>
    </row>
    <row r="156">
      <c r="A156" s="9" t="n"/>
      <c r="D156" s="10" t="n"/>
    </row>
    <row r="157">
      <c r="A157" s="9" t="n"/>
      <c r="D157" s="10" t="n"/>
    </row>
    <row r="158">
      <c r="A158" s="9" t="n"/>
      <c r="D158" s="10" t="n"/>
    </row>
    <row r="159">
      <c r="A159" s="9" t="n"/>
      <c r="D159" s="10" t="n"/>
    </row>
    <row r="160">
      <c r="A160" s="9" t="n"/>
      <c r="D160" s="10" t="n"/>
    </row>
    <row r="161">
      <c r="A161" s="9" t="n"/>
      <c r="D161" s="10" t="n"/>
    </row>
    <row r="162">
      <c r="A162" s="9" t="n"/>
      <c r="D162" s="10" t="n"/>
    </row>
    <row r="163">
      <c r="A163" s="9" t="n"/>
      <c r="D163" s="10" t="n"/>
    </row>
    <row r="164">
      <c r="A164" s="9" t="n"/>
      <c r="D164" s="10" t="n"/>
    </row>
    <row r="165">
      <c r="A165" s="9" t="n"/>
      <c r="D165" s="10" t="n"/>
    </row>
    <row r="166">
      <c r="A166" s="9" t="n"/>
      <c r="D166" s="10" t="n"/>
    </row>
    <row r="167">
      <c r="A167" s="9" t="n"/>
      <c r="D167" s="10" t="n"/>
    </row>
    <row r="168">
      <c r="A168" s="9" t="n"/>
      <c r="D168" s="10" t="n"/>
    </row>
    <row r="169">
      <c r="A169" s="9" t="n"/>
      <c r="D169" s="10" t="n"/>
    </row>
    <row r="170">
      <c r="A170" s="9" t="n"/>
      <c r="D170" s="10" t="n"/>
    </row>
    <row r="171">
      <c r="A171" s="9" t="n"/>
      <c r="D171" s="10" t="n"/>
    </row>
    <row r="172">
      <c r="A172" s="9" t="n"/>
      <c r="D172" s="10" t="n"/>
    </row>
    <row r="173">
      <c r="A173" s="9" t="n"/>
      <c r="D173" s="10" t="n"/>
    </row>
    <row r="174">
      <c r="A174" s="9" t="n"/>
      <c r="D174" s="10" t="n"/>
    </row>
    <row r="175">
      <c r="A175" s="9" t="n"/>
      <c r="D175" s="10" t="n"/>
    </row>
    <row r="176">
      <c r="A176" s="9" t="n"/>
      <c r="D176" s="10" t="n"/>
    </row>
    <row r="177">
      <c r="A177" s="9" t="n"/>
      <c r="D177" s="10" t="n"/>
    </row>
    <row r="178">
      <c r="A178" s="9" t="n"/>
      <c r="D178" s="10" t="n"/>
    </row>
    <row r="179">
      <c r="A179" s="9" t="n"/>
      <c r="D179" s="10" t="n"/>
    </row>
    <row r="180">
      <c r="A180" s="9" t="n"/>
      <c r="D180" s="10" t="n"/>
    </row>
    <row r="181">
      <c r="A181" s="9" t="n"/>
      <c r="D181" s="10" t="n"/>
    </row>
    <row r="182">
      <c r="A182" s="9" t="n"/>
      <c r="D182" s="10" t="n"/>
    </row>
    <row r="183">
      <c r="A183" s="9" t="n"/>
      <c r="D183" s="10" t="n"/>
    </row>
    <row r="184">
      <c r="A184" s="9" t="n"/>
      <c r="D184" s="10" t="n"/>
    </row>
    <row r="185">
      <c r="A185" s="9" t="n"/>
      <c r="D185" s="10" t="n"/>
    </row>
    <row r="186">
      <c r="A186" s="9" t="n"/>
      <c r="D186" s="10" t="n"/>
    </row>
    <row r="187">
      <c r="A187" s="9" t="n"/>
      <c r="D187" s="10" t="n"/>
    </row>
    <row r="188">
      <c r="A188" s="9" t="n"/>
      <c r="D188" s="10" t="n"/>
    </row>
    <row r="189">
      <c r="A189" s="9" t="n"/>
      <c r="D189" s="10" t="n"/>
    </row>
    <row r="190">
      <c r="A190" s="9" t="n"/>
      <c r="D190" s="10" t="n"/>
    </row>
    <row r="191">
      <c r="A191" s="9" t="n"/>
      <c r="D191" s="10" t="n"/>
    </row>
    <row r="192">
      <c r="A192" s="9" t="n"/>
      <c r="D192" s="10" t="n"/>
    </row>
    <row r="193">
      <c r="A193" s="9" t="n"/>
      <c r="D193" s="10" t="n"/>
    </row>
    <row r="194">
      <c r="A194" s="9" t="n"/>
      <c r="D194" s="10" t="n"/>
    </row>
    <row r="195">
      <c r="A195" s="9" t="n"/>
      <c r="D195" s="10" t="n"/>
    </row>
    <row r="196">
      <c r="A196" s="9" t="n"/>
      <c r="D196" s="10" t="n"/>
    </row>
    <row r="197">
      <c r="A197" s="9" t="n"/>
      <c r="D197" s="10" t="n"/>
    </row>
    <row r="198">
      <c r="A198" s="9" t="n"/>
      <c r="D198" s="10" t="n"/>
    </row>
    <row r="199">
      <c r="A199" s="9" t="n"/>
      <c r="D199" s="10" t="n"/>
    </row>
    <row r="200">
      <c r="A200" s="9" t="n"/>
      <c r="D200" s="10" t="n"/>
    </row>
    <row r="201">
      <c r="A201" s="9" t="n"/>
      <c r="D201" s="10" t="n"/>
    </row>
    <row r="202">
      <c r="A202" s="9" t="n"/>
      <c r="D202" s="10" t="n"/>
    </row>
    <row r="203">
      <c r="A203" s="9" t="n"/>
      <c r="D203" s="10" t="n"/>
    </row>
    <row r="204">
      <c r="A204" s="9" t="n"/>
      <c r="D204" s="10" t="n"/>
    </row>
    <row r="205">
      <c r="A205" s="9" t="n"/>
      <c r="D205" s="10" t="n"/>
    </row>
    <row r="206">
      <c r="A206" s="9" t="n"/>
      <c r="D206" s="10" t="n"/>
    </row>
    <row r="207">
      <c r="A207" s="9" t="n"/>
      <c r="D207" s="10" t="n"/>
    </row>
    <row r="208">
      <c r="A208" s="9" t="n"/>
      <c r="D208" s="10" t="n"/>
    </row>
    <row r="209">
      <c r="A209" s="9" t="n"/>
      <c r="D209" s="10" t="n"/>
    </row>
    <row r="210">
      <c r="A210" s="9" t="n"/>
      <c r="D210" s="10" t="n"/>
    </row>
    <row r="211">
      <c r="A211" s="9" t="n"/>
      <c r="D211" s="10" t="n"/>
    </row>
    <row r="212">
      <c r="A212" s="9" t="n"/>
      <c r="D212" s="10" t="n"/>
    </row>
    <row r="213">
      <c r="A213" s="9" t="n"/>
      <c r="D213" s="10" t="n"/>
    </row>
    <row r="214">
      <c r="A214" s="9" t="n"/>
      <c r="D214" s="10" t="n"/>
    </row>
    <row r="215">
      <c r="A215" s="9" t="n"/>
      <c r="D215" s="10" t="n"/>
    </row>
    <row r="216">
      <c r="A216" s="9" t="n"/>
      <c r="D216" s="10" t="n"/>
    </row>
    <row r="217">
      <c r="A217" s="9" t="n"/>
      <c r="D217" s="10" t="n"/>
    </row>
    <row r="218">
      <c r="A218" s="9" t="n"/>
      <c r="D218" s="10" t="n"/>
    </row>
    <row r="219">
      <c r="A219" s="9" t="n"/>
      <c r="D219" s="10" t="n"/>
    </row>
    <row r="220">
      <c r="A220" s="9" t="n"/>
      <c r="D220" s="10" t="n"/>
    </row>
    <row r="221">
      <c r="A221" s="9" t="n"/>
      <c r="D221" s="10" t="n"/>
    </row>
    <row r="222">
      <c r="A222" s="9" t="n"/>
      <c r="D222" s="10" t="n"/>
    </row>
    <row r="223">
      <c r="A223" s="9" t="n"/>
      <c r="D223" s="10" t="n"/>
    </row>
    <row r="224">
      <c r="A224" s="9" t="n"/>
      <c r="D224" s="10" t="n"/>
    </row>
    <row r="225">
      <c r="A225" s="9" t="n"/>
      <c r="D225" s="10" t="n"/>
    </row>
    <row r="226">
      <c r="A226" s="9" t="n"/>
      <c r="D226" s="10" t="n"/>
    </row>
    <row r="227">
      <c r="A227" s="9" t="n"/>
      <c r="D227" s="10" t="n"/>
    </row>
    <row r="228">
      <c r="A228" s="9" t="n"/>
      <c r="D228" s="10" t="n"/>
    </row>
    <row r="229">
      <c r="A229" s="9" t="n"/>
      <c r="D229" s="10" t="n"/>
    </row>
    <row r="230">
      <c r="A230" s="9" t="n"/>
      <c r="D230" s="10" t="n"/>
    </row>
    <row r="231">
      <c r="A231" s="9" t="n"/>
      <c r="D231" s="10" t="n"/>
    </row>
    <row r="232">
      <c r="A232" s="9" t="n"/>
      <c r="D232" s="10" t="n"/>
    </row>
    <row r="233">
      <c r="A233" s="9" t="n"/>
      <c r="D233" s="10" t="n"/>
    </row>
    <row r="234">
      <c r="A234" s="9" t="n"/>
      <c r="D234" s="10" t="n"/>
    </row>
    <row r="235">
      <c r="A235" s="9" t="n"/>
      <c r="D235" s="10" t="n"/>
    </row>
    <row r="236">
      <c r="A236" s="9" t="n"/>
      <c r="D236" s="10" t="n"/>
    </row>
    <row r="237">
      <c r="A237" s="9" t="n"/>
      <c r="D237" s="10" t="n"/>
    </row>
    <row r="238">
      <c r="A238" s="9" t="n"/>
      <c r="D238" s="10" t="n"/>
    </row>
    <row r="239">
      <c r="A239" s="9" t="n"/>
      <c r="D239" s="10" t="n"/>
    </row>
    <row r="240">
      <c r="A240" s="9" t="n"/>
      <c r="D240" s="10" t="n"/>
    </row>
    <row r="241">
      <c r="A241" s="9" t="n"/>
      <c r="D241" s="10" t="n"/>
    </row>
    <row r="242">
      <c r="A242" s="9" t="n"/>
      <c r="D242" s="10" t="n"/>
    </row>
    <row r="243">
      <c r="A243" s="9" t="n"/>
      <c r="D243" s="10" t="n"/>
    </row>
    <row r="244">
      <c r="A244" s="9" t="n"/>
      <c r="D244" s="10" t="n"/>
    </row>
    <row r="245">
      <c r="A245" s="9" t="n"/>
      <c r="D245" s="10" t="n"/>
    </row>
    <row r="246">
      <c r="A246" s="9" t="n"/>
      <c r="D246" s="10" t="n"/>
    </row>
    <row r="247">
      <c r="A247" s="9" t="n"/>
      <c r="D247" s="10" t="n"/>
    </row>
    <row r="248">
      <c r="A248" s="9" t="n"/>
      <c r="D248" s="10" t="n"/>
    </row>
    <row r="249">
      <c r="A249" s="9" t="n"/>
      <c r="D249" s="10" t="n"/>
    </row>
    <row r="250">
      <c r="A250" s="9" t="n"/>
      <c r="D250" s="10" t="n"/>
    </row>
    <row r="251">
      <c r="A251" s="9" t="n"/>
      <c r="D251" s="10" t="n"/>
    </row>
    <row r="252">
      <c r="A252" s="9" t="n"/>
      <c r="D252" s="10" t="n"/>
    </row>
    <row r="253">
      <c r="A253" s="9" t="n"/>
      <c r="D253" s="10" t="n"/>
    </row>
    <row r="254">
      <c r="A254" s="9" t="n"/>
      <c r="D254" s="10" t="n"/>
    </row>
    <row r="255">
      <c r="A255" s="9" t="n"/>
      <c r="D255" s="10" t="n"/>
    </row>
    <row r="256">
      <c r="A256" s="9" t="n"/>
      <c r="D256" s="10" t="n"/>
    </row>
    <row r="257">
      <c r="A257" s="9" t="n"/>
      <c r="D257" s="10" t="n"/>
    </row>
    <row r="258">
      <c r="A258" s="9" t="n"/>
      <c r="D258" s="10" t="n"/>
    </row>
    <row r="259">
      <c r="A259" s="9" t="n"/>
      <c r="D259" s="10" t="n"/>
    </row>
    <row r="260">
      <c r="A260" s="9" t="n"/>
      <c r="D260" s="10" t="n"/>
    </row>
    <row r="261">
      <c r="A261" s="9" t="n"/>
      <c r="D261" s="10" t="n"/>
    </row>
    <row r="262">
      <c r="A262" s="9" t="n"/>
      <c r="D262" s="10" t="n"/>
    </row>
    <row r="263">
      <c r="A263" s="9" t="n"/>
      <c r="D263" s="10" t="n"/>
    </row>
    <row r="264">
      <c r="A264" s="9" t="n"/>
      <c r="D264" s="10" t="n"/>
    </row>
    <row r="265">
      <c r="A265" s="9" t="n"/>
      <c r="D265" s="10" t="n"/>
    </row>
    <row r="266">
      <c r="A266" s="9" t="n"/>
      <c r="D266" s="10" t="n"/>
    </row>
    <row r="267">
      <c r="A267" s="9" t="n"/>
      <c r="D267" s="10" t="n"/>
    </row>
    <row r="268">
      <c r="A268" s="9" t="n"/>
      <c r="D268" s="10" t="n"/>
    </row>
    <row r="269">
      <c r="A269" s="9" t="n"/>
      <c r="D269" s="10" t="n"/>
    </row>
    <row r="270">
      <c r="A270" s="9" t="n"/>
      <c r="D270" s="10" t="n"/>
    </row>
    <row r="271">
      <c r="A271" s="9" t="n"/>
      <c r="D271" s="10" t="n"/>
    </row>
    <row r="272">
      <c r="A272" s="9" t="n"/>
      <c r="D272" s="10" t="n"/>
    </row>
    <row r="273">
      <c r="A273" s="9" t="n"/>
      <c r="D273" s="10" t="n"/>
    </row>
    <row r="274">
      <c r="A274" s="9" t="n"/>
      <c r="D274" s="10" t="n"/>
    </row>
    <row r="275">
      <c r="A275" s="9" t="n"/>
      <c r="D275" s="10" t="n"/>
    </row>
    <row r="276">
      <c r="A276" s="9" t="n"/>
      <c r="D276" s="10" t="n"/>
    </row>
    <row r="277">
      <c r="A277" s="9" t="n"/>
      <c r="D277" s="10" t="n"/>
    </row>
    <row r="278">
      <c r="A278" s="9" t="n"/>
      <c r="D278" s="10" t="n"/>
    </row>
    <row r="279">
      <c r="A279" s="9" t="n"/>
      <c r="D279" s="10" t="n"/>
    </row>
    <row r="280">
      <c r="A280" s="9" t="n"/>
      <c r="D280" s="10" t="n"/>
    </row>
    <row r="281">
      <c r="A281" s="9" t="n"/>
      <c r="D281" s="10" t="n"/>
    </row>
    <row r="282">
      <c r="A282" s="9" t="n"/>
      <c r="D282" s="10" t="n"/>
    </row>
    <row r="283">
      <c r="A283" s="9" t="n"/>
      <c r="D283" s="10" t="n"/>
    </row>
    <row r="284">
      <c r="A284" s="9" t="n"/>
      <c r="D284" s="10" t="n"/>
    </row>
    <row r="285">
      <c r="A285" s="9" t="n"/>
      <c r="D285" s="10" t="n"/>
    </row>
    <row r="286">
      <c r="A286" s="9" t="n"/>
      <c r="D286" s="10" t="n"/>
    </row>
    <row r="287">
      <c r="A287" s="9" t="n"/>
      <c r="D287" s="10" t="n"/>
    </row>
    <row r="288">
      <c r="A288" s="9" t="n"/>
      <c r="D288" s="10" t="n"/>
    </row>
    <row r="289">
      <c r="A289" s="9" t="n"/>
      <c r="D289" s="10" t="n"/>
    </row>
    <row r="290">
      <c r="A290" s="9" t="n"/>
      <c r="D290" s="10" t="n"/>
    </row>
    <row r="291">
      <c r="A291" s="9" t="n"/>
      <c r="D291" s="10" t="n"/>
    </row>
    <row r="292">
      <c r="A292" s="9" t="n"/>
      <c r="D292" s="10" t="n"/>
    </row>
    <row r="293">
      <c r="A293" s="9" t="n"/>
      <c r="D293" s="10" t="n"/>
    </row>
    <row r="294">
      <c r="A294" s="9" t="n"/>
      <c r="D294" s="10" t="n"/>
    </row>
    <row r="295">
      <c r="A295" s="9" t="n"/>
      <c r="D295" s="10" t="n"/>
    </row>
    <row r="296">
      <c r="A296" s="9" t="n"/>
      <c r="D296" s="10" t="n"/>
    </row>
    <row r="297">
      <c r="A297" s="9" t="n"/>
      <c r="D297" s="10" t="n"/>
    </row>
    <row r="298">
      <c r="A298" s="9" t="n"/>
      <c r="D298" s="10" t="n"/>
    </row>
    <row r="299">
      <c r="A299" s="9" t="n"/>
      <c r="D299" s="10" t="n"/>
    </row>
    <row r="300">
      <c r="A300" s="9" t="n"/>
      <c r="D300" s="10" t="n"/>
    </row>
    <row r="301">
      <c r="A301" s="9" t="n"/>
      <c r="D301" s="10" t="n"/>
    </row>
  </sheetData>
  <dataValidations count="2">
    <dataValidation sqref="B2:B301" showDropDown="0" showInputMessage="0" showErrorMessage="0" allowBlank="1" type="list">
      <formula1>='Müşteriler'!$A$2:$A$301</formula1>
    </dataValidation>
    <dataValidation sqref="C2:C301" showDropDown="0" showInputMessage="0" showErrorMessage="0" allowBlank="1" type="list">
      <formula1>"Borç,Ödeme"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4" customWidth="1" min="5" max="5"/>
    <col width="12" customWidth="1" min="6" max="6"/>
    <col width="22" customWidth="1" min="8" max="8"/>
    <col width="16" customWidth="1" min="9" max="9"/>
  </cols>
  <sheetData>
    <row r="1" ht="30" customHeight="1">
      <c r="A1" s="8" t="inlineStr">
        <is>
          <t>Müşteri</t>
        </is>
      </c>
      <c r="B1" s="8" t="inlineStr">
        <is>
          <t>Borç (₺)</t>
        </is>
      </c>
      <c r="C1" s="8" t="inlineStr">
        <is>
          <t>Ödenen (₺)</t>
        </is>
      </c>
      <c r="D1" s="8" t="inlineStr">
        <is>
          <t>Kalan (₺)</t>
        </is>
      </c>
      <c r="E1" s="8" t="inlineStr">
        <is>
          <t>Son hareket</t>
        </is>
      </c>
      <c r="F1" s="8" t="inlineStr">
        <is>
          <t>Durum</t>
        </is>
      </c>
      <c r="H1" s="11" t="inlineStr">
        <is>
          <t>Toplam alacak</t>
        </is>
      </c>
      <c r="I1" s="12">
        <f>SUMIF($D$2:$D$301,"&gt;0")</f>
        <v/>
      </c>
    </row>
    <row r="2">
      <c r="A2" t="inlineStr">
        <is>
          <t>Ahmet Usta</t>
        </is>
      </c>
      <c r="B2" s="13">
        <f>IF($A2="","",SUMIFS('Veresiye'!$D:$D,'Veresiye'!$B:$B,$A2,'Veresiye'!$C:$C,"Borç"))</f>
        <v/>
      </c>
      <c r="C2" s="13">
        <f>IF($A2="","",SUMIFS('Veresiye'!$D:$D,'Veresiye'!$B:$B,$A2,'Veresiye'!$C:$C,"Ödeme"))</f>
        <v/>
      </c>
      <c r="D2" s="13">
        <f>IF($A2="","",$B2-$C2)</f>
        <v/>
      </c>
      <c r="E2" s="14">
        <f>IF($A2="","",IF(COUNTIF('Veresiye'!$B$2:$B$301,$A2)=0,"",SUMPRODUCT(MAX(('Veresiye'!$B$2:$B$301=$A2)*'Veresiye'!$A$2:$A$301))))</f>
        <v/>
      </c>
      <c r="F2" s="15">
        <f>IF($A2="","",IF($D2&gt;0,"Borçlu","Kapandı"))</f>
        <v/>
      </c>
      <c r="H2" s="11" t="inlineStr">
        <is>
          <t>Borçlu müşteri</t>
        </is>
      </c>
      <c r="I2" s="16">
        <f>COUNTIF($F$2:$F$301,"Borçlu")</f>
        <v/>
      </c>
    </row>
    <row r="3">
      <c r="A3" t="inlineStr">
        <is>
          <t>Ayşe Hanım</t>
        </is>
      </c>
      <c r="B3" s="13">
        <f>IF($A3="","",SUMIFS('Veresiye'!$D:$D,'Veresiye'!$B:$B,$A3,'Veresiye'!$C:$C,"Borç"))</f>
        <v/>
      </c>
      <c r="C3" s="13">
        <f>IF($A3="","",SUMIFS('Veresiye'!$D:$D,'Veresiye'!$B:$B,$A3,'Veresiye'!$C:$C,"Ödeme"))</f>
        <v/>
      </c>
      <c r="D3" s="13">
        <f>IF($A3="","",$B3-$C3)</f>
        <v/>
      </c>
      <c r="E3" s="14">
        <f>IF($A3="","",IF(COUNTIF('Veresiye'!$B$2:$B$301,$A3)=0,"",SUMPRODUCT(MAX(('Veresiye'!$B$2:$B$301=$A3)*'Veresiye'!$A$2:$A$301))))</f>
        <v/>
      </c>
      <c r="F3" s="15">
        <f>IF($A3="","",IF($D3&gt;0,"Borçlu","Kapandı"))</f>
        <v/>
      </c>
    </row>
    <row r="4">
      <c r="A4" t="inlineStr">
        <is>
          <t>Mehmet Bey</t>
        </is>
      </c>
      <c r="B4" s="13">
        <f>IF($A4="","",SUMIFS('Veresiye'!$D:$D,'Veresiye'!$B:$B,$A4,'Veresiye'!$C:$C,"Borç"))</f>
        <v/>
      </c>
      <c r="C4" s="13">
        <f>IF($A4="","",SUMIFS('Veresiye'!$D:$D,'Veresiye'!$B:$B,$A4,'Veresiye'!$C:$C,"Ödeme"))</f>
        <v/>
      </c>
      <c r="D4" s="13">
        <f>IF($A4="","",$B4-$C4)</f>
        <v/>
      </c>
      <c r="E4" s="14">
        <f>IF($A4="","",IF(COUNTIF('Veresiye'!$B$2:$B$301,$A4)=0,"",SUMPRODUCT(MAX(('Veresiye'!$B$2:$B$301=$A4)*'Veresiye'!$A$2:$A$301))))</f>
        <v/>
      </c>
      <c r="F4" s="15">
        <f>IF($A4="","",IF($D4&gt;0,"Borçlu","Kapandı"))</f>
        <v/>
      </c>
    </row>
    <row r="5">
      <c r="A5" t="inlineStr">
        <is>
          <t>Zeynep</t>
        </is>
      </c>
      <c r="B5" s="13">
        <f>IF($A5="","",SUMIFS('Veresiye'!$D:$D,'Veresiye'!$B:$B,$A5,'Veresiye'!$C:$C,"Borç"))</f>
        <v/>
      </c>
      <c r="C5" s="13">
        <f>IF($A5="","",SUMIFS('Veresiye'!$D:$D,'Veresiye'!$B:$B,$A5,'Veresiye'!$C:$C,"Ödeme"))</f>
        <v/>
      </c>
      <c r="D5" s="13">
        <f>IF($A5="","",$B5-$C5)</f>
        <v/>
      </c>
      <c r="E5" s="14">
        <f>IF($A5="","",IF(COUNTIF('Veresiye'!$B$2:$B$301,$A5)=0,"",SUMPRODUCT(MAX(('Veresiye'!$B$2:$B$301=$A5)*'Veresiye'!$A$2:$A$301))))</f>
        <v/>
      </c>
      <c r="F5" s="15">
        <f>IF($A5="","",IF($D5&gt;0,"Borçlu","Kapandı"))</f>
        <v/>
      </c>
    </row>
    <row r="6">
      <c r="B6" s="13">
        <f>IF($A6="","",SUMIFS('Veresiye'!$D:$D,'Veresiye'!$B:$B,$A6,'Veresiye'!$C:$C,"Borç"))</f>
        <v/>
      </c>
      <c r="C6" s="13">
        <f>IF($A6="","",SUMIFS('Veresiye'!$D:$D,'Veresiye'!$B:$B,$A6,'Veresiye'!$C:$C,"Ödeme"))</f>
        <v/>
      </c>
      <c r="D6" s="13">
        <f>IF($A6="","",$B6-$C6)</f>
        <v/>
      </c>
      <c r="E6" s="14">
        <f>IF($A6="","",IF(COUNTIF('Veresiye'!$B$2:$B$301,$A6)=0,"",SUMPRODUCT(MAX(('Veresiye'!$B$2:$B$301=$A6)*'Veresiye'!$A$2:$A$301))))</f>
        <v/>
      </c>
      <c r="F6" s="15">
        <f>IF($A6="","",IF($D6&gt;0,"Borçlu","Kapandı"))</f>
        <v/>
      </c>
    </row>
    <row r="7">
      <c r="B7" s="13">
        <f>IF($A7="","",SUMIFS('Veresiye'!$D:$D,'Veresiye'!$B:$B,$A7,'Veresiye'!$C:$C,"Borç"))</f>
        <v/>
      </c>
      <c r="C7" s="13">
        <f>IF($A7="","",SUMIFS('Veresiye'!$D:$D,'Veresiye'!$B:$B,$A7,'Veresiye'!$C:$C,"Ödeme"))</f>
        <v/>
      </c>
      <c r="D7" s="13">
        <f>IF($A7="","",$B7-$C7)</f>
        <v/>
      </c>
      <c r="E7" s="14">
        <f>IF($A7="","",IF(COUNTIF('Veresiye'!$B$2:$B$301,$A7)=0,"",SUMPRODUCT(MAX(('Veresiye'!$B$2:$B$301=$A7)*'Veresiye'!$A$2:$A$301))))</f>
        <v/>
      </c>
      <c r="F7" s="15">
        <f>IF($A7="","",IF($D7&gt;0,"Borçlu","Kapandı"))</f>
        <v/>
      </c>
    </row>
    <row r="8">
      <c r="B8" s="13">
        <f>IF($A8="","",SUMIFS('Veresiye'!$D:$D,'Veresiye'!$B:$B,$A8,'Veresiye'!$C:$C,"Borç"))</f>
        <v/>
      </c>
      <c r="C8" s="13">
        <f>IF($A8="","",SUMIFS('Veresiye'!$D:$D,'Veresiye'!$B:$B,$A8,'Veresiye'!$C:$C,"Ödeme"))</f>
        <v/>
      </c>
      <c r="D8" s="13">
        <f>IF($A8="","",$B8-$C8)</f>
        <v/>
      </c>
      <c r="E8" s="14">
        <f>IF($A8="","",IF(COUNTIF('Veresiye'!$B$2:$B$301,$A8)=0,"",SUMPRODUCT(MAX(('Veresiye'!$B$2:$B$301=$A8)*'Veresiye'!$A$2:$A$301))))</f>
        <v/>
      </c>
      <c r="F8" s="15">
        <f>IF($A8="","",IF($D8&gt;0,"Borçlu","Kapandı"))</f>
        <v/>
      </c>
    </row>
    <row r="9">
      <c r="B9" s="13">
        <f>IF($A9="","",SUMIFS('Veresiye'!$D:$D,'Veresiye'!$B:$B,$A9,'Veresiye'!$C:$C,"Borç"))</f>
        <v/>
      </c>
      <c r="C9" s="13">
        <f>IF($A9="","",SUMIFS('Veresiye'!$D:$D,'Veresiye'!$B:$B,$A9,'Veresiye'!$C:$C,"Ödeme"))</f>
        <v/>
      </c>
      <c r="D9" s="13">
        <f>IF($A9="","",$B9-$C9)</f>
        <v/>
      </c>
      <c r="E9" s="14">
        <f>IF($A9="","",IF(COUNTIF('Veresiye'!$B$2:$B$301,$A9)=0,"",SUMPRODUCT(MAX(('Veresiye'!$B$2:$B$301=$A9)*'Veresiye'!$A$2:$A$301))))</f>
        <v/>
      </c>
      <c r="F9" s="15">
        <f>IF($A9="","",IF($D9&gt;0,"Borçlu","Kapandı"))</f>
        <v/>
      </c>
    </row>
    <row r="10">
      <c r="B10" s="13">
        <f>IF($A10="","",SUMIFS('Veresiye'!$D:$D,'Veresiye'!$B:$B,$A10,'Veresiye'!$C:$C,"Borç"))</f>
        <v/>
      </c>
      <c r="C10" s="13">
        <f>IF($A10="","",SUMIFS('Veresiye'!$D:$D,'Veresiye'!$B:$B,$A10,'Veresiye'!$C:$C,"Ödeme"))</f>
        <v/>
      </c>
      <c r="D10" s="13">
        <f>IF($A10="","",$B10-$C10)</f>
        <v/>
      </c>
      <c r="E10" s="14">
        <f>IF($A10="","",IF(COUNTIF('Veresiye'!$B$2:$B$301,$A10)=0,"",SUMPRODUCT(MAX(('Veresiye'!$B$2:$B$301=$A10)*'Veresiye'!$A$2:$A$301))))</f>
        <v/>
      </c>
      <c r="F10" s="15">
        <f>IF($A10="","",IF($D10&gt;0,"Borçlu","Kapandı"))</f>
        <v/>
      </c>
    </row>
    <row r="11">
      <c r="B11" s="13">
        <f>IF($A11="","",SUMIFS('Veresiye'!$D:$D,'Veresiye'!$B:$B,$A11,'Veresiye'!$C:$C,"Borç"))</f>
        <v/>
      </c>
      <c r="C11" s="13">
        <f>IF($A11="","",SUMIFS('Veresiye'!$D:$D,'Veresiye'!$B:$B,$A11,'Veresiye'!$C:$C,"Ödeme"))</f>
        <v/>
      </c>
      <c r="D11" s="13">
        <f>IF($A11="","",$B11-$C11)</f>
        <v/>
      </c>
      <c r="E11" s="14">
        <f>IF($A11="","",IF(COUNTIF('Veresiye'!$B$2:$B$301,$A11)=0,"",SUMPRODUCT(MAX(('Veresiye'!$B$2:$B$301=$A11)*'Veresiye'!$A$2:$A$301))))</f>
        <v/>
      </c>
      <c r="F11" s="15">
        <f>IF($A11="","",IF($D11&gt;0,"Borçlu","Kapandı"))</f>
        <v/>
      </c>
    </row>
    <row r="12">
      <c r="B12" s="13">
        <f>IF($A12="","",SUMIFS('Veresiye'!$D:$D,'Veresiye'!$B:$B,$A12,'Veresiye'!$C:$C,"Borç"))</f>
        <v/>
      </c>
      <c r="C12" s="13">
        <f>IF($A12="","",SUMIFS('Veresiye'!$D:$D,'Veresiye'!$B:$B,$A12,'Veresiye'!$C:$C,"Ödeme"))</f>
        <v/>
      </c>
      <c r="D12" s="13">
        <f>IF($A12="","",$B12-$C12)</f>
        <v/>
      </c>
      <c r="E12" s="14">
        <f>IF($A12="","",IF(COUNTIF('Veresiye'!$B$2:$B$301,$A12)=0,"",SUMPRODUCT(MAX(('Veresiye'!$B$2:$B$301=$A12)*'Veresiye'!$A$2:$A$301))))</f>
        <v/>
      </c>
      <c r="F12" s="15">
        <f>IF($A12="","",IF($D12&gt;0,"Borçlu","Kapandı"))</f>
        <v/>
      </c>
    </row>
    <row r="13">
      <c r="B13" s="13">
        <f>IF($A13="","",SUMIFS('Veresiye'!$D:$D,'Veresiye'!$B:$B,$A13,'Veresiye'!$C:$C,"Borç"))</f>
        <v/>
      </c>
      <c r="C13" s="13">
        <f>IF($A13="","",SUMIFS('Veresiye'!$D:$D,'Veresiye'!$B:$B,$A13,'Veresiye'!$C:$C,"Ödeme"))</f>
        <v/>
      </c>
      <c r="D13" s="13">
        <f>IF($A13="","",$B13-$C13)</f>
        <v/>
      </c>
      <c r="E13" s="14">
        <f>IF($A13="","",IF(COUNTIF('Veresiye'!$B$2:$B$301,$A13)=0,"",SUMPRODUCT(MAX(('Veresiye'!$B$2:$B$301=$A13)*'Veresiye'!$A$2:$A$301))))</f>
        <v/>
      </c>
      <c r="F13" s="15">
        <f>IF($A13="","",IF($D13&gt;0,"Borçlu","Kapandı"))</f>
        <v/>
      </c>
    </row>
    <row r="14">
      <c r="B14" s="13">
        <f>IF($A14="","",SUMIFS('Veresiye'!$D:$D,'Veresiye'!$B:$B,$A14,'Veresiye'!$C:$C,"Borç"))</f>
        <v/>
      </c>
      <c r="C14" s="13">
        <f>IF($A14="","",SUMIFS('Veresiye'!$D:$D,'Veresiye'!$B:$B,$A14,'Veresiye'!$C:$C,"Ödeme"))</f>
        <v/>
      </c>
      <c r="D14" s="13">
        <f>IF($A14="","",$B14-$C14)</f>
        <v/>
      </c>
      <c r="E14" s="14">
        <f>IF($A14="","",IF(COUNTIF('Veresiye'!$B$2:$B$301,$A14)=0,"",SUMPRODUCT(MAX(('Veresiye'!$B$2:$B$301=$A14)*'Veresiye'!$A$2:$A$301))))</f>
        <v/>
      </c>
      <c r="F14" s="15">
        <f>IF($A14="","",IF($D14&gt;0,"Borçlu","Kapandı"))</f>
        <v/>
      </c>
    </row>
    <row r="15">
      <c r="B15" s="13">
        <f>IF($A15="","",SUMIFS('Veresiye'!$D:$D,'Veresiye'!$B:$B,$A15,'Veresiye'!$C:$C,"Borç"))</f>
        <v/>
      </c>
      <c r="C15" s="13">
        <f>IF($A15="","",SUMIFS('Veresiye'!$D:$D,'Veresiye'!$B:$B,$A15,'Veresiye'!$C:$C,"Ödeme"))</f>
        <v/>
      </c>
      <c r="D15" s="13">
        <f>IF($A15="","",$B15-$C15)</f>
        <v/>
      </c>
      <c r="E15" s="14">
        <f>IF($A15="","",IF(COUNTIF('Veresiye'!$B$2:$B$301,$A15)=0,"",SUMPRODUCT(MAX(('Veresiye'!$B$2:$B$301=$A15)*'Veresiye'!$A$2:$A$301))))</f>
        <v/>
      </c>
      <c r="F15" s="15">
        <f>IF($A15="","",IF($D15&gt;0,"Borçlu","Kapandı"))</f>
        <v/>
      </c>
    </row>
    <row r="16">
      <c r="B16" s="13">
        <f>IF($A16="","",SUMIFS('Veresiye'!$D:$D,'Veresiye'!$B:$B,$A16,'Veresiye'!$C:$C,"Borç"))</f>
        <v/>
      </c>
      <c r="C16" s="13">
        <f>IF($A16="","",SUMIFS('Veresiye'!$D:$D,'Veresiye'!$B:$B,$A16,'Veresiye'!$C:$C,"Ödeme"))</f>
        <v/>
      </c>
      <c r="D16" s="13">
        <f>IF($A16="","",$B16-$C16)</f>
        <v/>
      </c>
      <c r="E16" s="14">
        <f>IF($A16="","",IF(COUNTIF('Veresiye'!$B$2:$B$301,$A16)=0,"",SUMPRODUCT(MAX(('Veresiye'!$B$2:$B$301=$A16)*'Veresiye'!$A$2:$A$301))))</f>
        <v/>
      </c>
      <c r="F16" s="15">
        <f>IF($A16="","",IF($D16&gt;0,"Borçlu","Kapandı"))</f>
        <v/>
      </c>
    </row>
    <row r="17">
      <c r="B17" s="13">
        <f>IF($A17="","",SUMIFS('Veresiye'!$D:$D,'Veresiye'!$B:$B,$A17,'Veresiye'!$C:$C,"Borç"))</f>
        <v/>
      </c>
      <c r="C17" s="13">
        <f>IF($A17="","",SUMIFS('Veresiye'!$D:$D,'Veresiye'!$B:$B,$A17,'Veresiye'!$C:$C,"Ödeme"))</f>
        <v/>
      </c>
      <c r="D17" s="13">
        <f>IF($A17="","",$B17-$C17)</f>
        <v/>
      </c>
      <c r="E17" s="14">
        <f>IF($A17="","",IF(COUNTIF('Veresiye'!$B$2:$B$301,$A17)=0,"",SUMPRODUCT(MAX(('Veresiye'!$B$2:$B$301=$A17)*'Veresiye'!$A$2:$A$301))))</f>
        <v/>
      </c>
      <c r="F17" s="15">
        <f>IF($A17="","",IF($D17&gt;0,"Borçlu","Kapandı"))</f>
        <v/>
      </c>
    </row>
    <row r="18">
      <c r="B18" s="13">
        <f>IF($A18="","",SUMIFS('Veresiye'!$D:$D,'Veresiye'!$B:$B,$A18,'Veresiye'!$C:$C,"Borç"))</f>
        <v/>
      </c>
      <c r="C18" s="13">
        <f>IF($A18="","",SUMIFS('Veresiye'!$D:$D,'Veresiye'!$B:$B,$A18,'Veresiye'!$C:$C,"Ödeme"))</f>
        <v/>
      </c>
      <c r="D18" s="13">
        <f>IF($A18="","",$B18-$C18)</f>
        <v/>
      </c>
      <c r="E18" s="14">
        <f>IF($A18="","",IF(COUNTIF('Veresiye'!$B$2:$B$301,$A18)=0,"",SUMPRODUCT(MAX(('Veresiye'!$B$2:$B$301=$A18)*'Veresiye'!$A$2:$A$301))))</f>
        <v/>
      </c>
      <c r="F18" s="15">
        <f>IF($A18="","",IF($D18&gt;0,"Borçlu","Kapandı"))</f>
        <v/>
      </c>
    </row>
    <row r="19">
      <c r="B19" s="13">
        <f>IF($A19="","",SUMIFS('Veresiye'!$D:$D,'Veresiye'!$B:$B,$A19,'Veresiye'!$C:$C,"Borç"))</f>
        <v/>
      </c>
      <c r="C19" s="13">
        <f>IF($A19="","",SUMIFS('Veresiye'!$D:$D,'Veresiye'!$B:$B,$A19,'Veresiye'!$C:$C,"Ödeme"))</f>
        <v/>
      </c>
      <c r="D19" s="13">
        <f>IF($A19="","",$B19-$C19)</f>
        <v/>
      </c>
      <c r="E19" s="14">
        <f>IF($A19="","",IF(COUNTIF('Veresiye'!$B$2:$B$301,$A19)=0,"",SUMPRODUCT(MAX(('Veresiye'!$B$2:$B$301=$A19)*'Veresiye'!$A$2:$A$301))))</f>
        <v/>
      </c>
      <c r="F19" s="15">
        <f>IF($A19="","",IF($D19&gt;0,"Borçlu","Kapandı"))</f>
        <v/>
      </c>
    </row>
    <row r="20">
      <c r="B20" s="13">
        <f>IF($A20="","",SUMIFS('Veresiye'!$D:$D,'Veresiye'!$B:$B,$A20,'Veresiye'!$C:$C,"Borç"))</f>
        <v/>
      </c>
      <c r="C20" s="13">
        <f>IF($A20="","",SUMIFS('Veresiye'!$D:$D,'Veresiye'!$B:$B,$A20,'Veresiye'!$C:$C,"Ödeme"))</f>
        <v/>
      </c>
      <c r="D20" s="13">
        <f>IF($A20="","",$B20-$C20)</f>
        <v/>
      </c>
      <c r="E20" s="14">
        <f>IF($A20="","",IF(COUNTIF('Veresiye'!$B$2:$B$301,$A20)=0,"",SUMPRODUCT(MAX(('Veresiye'!$B$2:$B$301=$A20)*'Veresiye'!$A$2:$A$301))))</f>
        <v/>
      </c>
      <c r="F20" s="15">
        <f>IF($A20="","",IF($D20&gt;0,"Borçlu","Kapandı"))</f>
        <v/>
      </c>
    </row>
    <row r="21">
      <c r="B21" s="13">
        <f>IF($A21="","",SUMIFS('Veresiye'!$D:$D,'Veresiye'!$B:$B,$A21,'Veresiye'!$C:$C,"Borç"))</f>
        <v/>
      </c>
      <c r="C21" s="13">
        <f>IF($A21="","",SUMIFS('Veresiye'!$D:$D,'Veresiye'!$B:$B,$A21,'Veresiye'!$C:$C,"Ödeme"))</f>
        <v/>
      </c>
      <c r="D21" s="13">
        <f>IF($A21="","",$B21-$C21)</f>
        <v/>
      </c>
      <c r="E21" s="14">
        <f>IF($A21="","",IF(COUNTIF('Veresiye'!$B$2:$B$301,$A21)=0,"",SUMPRODUCT(MAX(('Veresiye'!$B$2:$B$301=$A21)*'Veresiye'!$A$2:$A$301))))</f>
        <v/>
      </c>
      <c r="F21" s="15">
        <f>IF($A21="","",IF($D21&gt;0,"Borçlu","Kapandı"))</f>
        <v/>
      </c>
    </row>
    <row r="22">
      <c r="B22" s="13">
        <f>IF($A22="","",SUMIFS('Veresiye'!$D:$D,'Veresiye'!$B:$B,$A22,'Veresiye'!$C:$C,"Borç"))</f>
        <v/>
      </c>
      <c r="C22" s="13">
        <f>IF($A22="","",SUMIFS('Veresiye'!$D:$D,'Veresiye'!$B:$B,$A22,'Veresiye'!$C:$C,"Ödeme"))</f>
        <v/>
      </c>
      <c r="D22" s="13">
        <f>IF($A22="","",$B22-$C22)</f>
        <v/>
      </c>
      <c r="E22" s="14">
        <f>IF($A22="","",IF(COUNTIF('Veresiye'!$B$2:$B$301,$A22)=0,"",SUMPRODUCT(MAX(('Veresiye'!$B$2:$B$301=$A22)*'Veresiye'!$A$2:$A$301))))</f>
        <v/>
      </c>
      <c r="F22" s="15">
        <f>IF($A22="","",IF($D22&gt;0,"Borçlu","Kapandı"))</f>
        <v/>
      </c>
    </row>
    <row r="23">
      <c r="B23" s="13">
        <f>IF($A23="","",SUMIFS('Veresiye'!$D:$D,'Veresiye'!$B:$B,$A23,'Veresiye'!$C:$C,"Borç"))</f>
        <v/>
      </c>
      <c r="C23" s="13">
        <f>IF($A23="","",SUMIFS('Veresiye'!$D:$D,'Veresiye'!$B:$B,$A23,'Veresiye'!$C:$C,"Ödeme"))</f>
        <v/>
      </c>
      <c r="D23" s="13">
        <f>IF($A23="","",$B23-$C23)</f>
        <v/>
      </c>
      <c r="E23" s="14">
        <f>IF($A23="","",IF(COUNTIF('Veresiye'!$B$2:$B$301,$A23)=0,"",SUMPRODUCT(MAX(('Veresiye'!$B$2:$B$301=$A23)*'Veresiye'!$A$2:$A$301))))</f>
        <v/>
      </c>
      <c r="F23" s="15">
        <f>IF($A23="","",IF($D23&gt;0,"Borçlu","Kapandı"))</f>
        <v/>
      </c>
    </row>
    <row r="24">
      <c r="B24" s="13">
        <f>IF($A24="","",SUMIFS('Veresiye'!$D:$D,'Veresiye'!$B:$B,$A24,'Veresiye'!$C:$C,"Borç"))</f>
        <v/>
      </c>
      <c r="C24" s="13">
        <f>IF($A24="","",SUMIFS('Veresiye'!$D:$D,'Veresiye'!$B:$B,$A24,'Veresiye'!$C:$C,"Ödeme"))</f>
        <v/>
      </c>
      <c r="D24" s="13">
        <f>IF($A24="","",$B24-$C24)</f>
        <v/>
      </c>
      <c r="E24" s="14">
        <f>IF($A24="","",IF(COUNTIF('Veresiye'!$B$2:$B$301,$A24)=0,"",SUMPRODUCT(MAX(('Veresiye'!$B$2:$B$301=$A24)*'Veresiye'!$A$2:$A$301))))</f>
        <v/>
      </c>
      <c r="F24" s="15">
        <f>IF($A24="","",IF($D24&gt;0,"Borçlu","Kapandı"))</f>
        <v/>
      </c>
    </row>
    <row r="25">
      <c r="B25" s="13">
        <f>IF($A25="","",SUMIFS('Veresiye'!$D:$D,'Veresiye'!$B:$B,$A25,'Veresiye'!$C:$C,"Borç"))</f>
        <v/>
      </c>
      <c r="C25" s="13">
        <f>IF($A25="","",SUMIFS('Veresiye'!$D:$D,'Veresiye'!$B:$B,$A25,'Veresiye'!$C:$C,"Ödeme"))</f>
        <v/>
      </c>
      <c r="D25" s="13">
        <f>IF($A25="","",$B25-$C25)</f>
        <v/>
      </c>
      <c r="E25" s="14">
        <f>IF($A25="","",IF(COUNTIF('Veresiye'!$B$2:$B$301,$A25)=0,"",SUMPRODUCT(MAX(('Veresiye'!$B$2:$B$301=$A25)*'Veresiye'!$A$2:$A$301))))</f>
        <v/>
      </c>
      <c r="F25" s="15">
        <f>IF($A25="","",IF($D25&gt;0,"Borçlu","Kapandı"))</f>
        <v/>
      </c>
    </row>
    <row r="26">
      <c r="B26" s="13">
        <f>IF($A26="","",SUMIFS('Veresiye'!$D:$D,'Veresiye'!$B:$B,$A26,'Veresiye'!$C:$C,"Borç"))</f>
        <v/>
      </c>
      <c r="C26" s="13">
        <f>IF($A26="","",SUMIFS('Veresiye'!$D:$D,'Veresiye'!$B:$B,$A26,'Veresiye'!$C:$C,"Ödeme"))</f>
        <v/>
      </c>
      <c r="D26" s="13">
        <f>IF($A26="","",$B26-$C26)</f>
        <v/>
      </c>
      <c r="E26" s="14">
        <f>IF($A26="","",IF(COUNTIF('Veresiye'!$B$2:$B$301,$A26)=0,"",SUMPRODUCT(MAX(('Veresiye'!$B$2:$B$301=$A26)*'Veresiye'!$A$2:$A$301))))</f>
        <v/>
      </c>
      <c r="F26" s="15">
        <f>IF($A26="","",IF($D26&gt;0,"Borçlu","Kapandı"))</f>
        <v/>
      </c>
    </row>
    <row r="27">
      <c r="B27" s="13">
        <f>IF($A27="","",SUMIFS('Veresiye'!$D:$D,'Veresiye'!$B:$B,$A27,'Veresiye'!$C:$C,"Borç"))</f>
        <v/>
      </c>
      <c r="C27" s="13">
        <f>IF($A27="","",SUMIFS('Veresiye'!$D:$D,'Veresiye'!$B:$B,$A27,'Veresiye'!$C:$C,"Ödeme"))</f>
        <v/>
      </c>
      <c r="D27" s="13">
        <f>IF($A27="","",$B27-$C27)</f>
        <v/>
      </c>
      <c r="E27" s="14">
        <f>IF($A27="","",IF(COUNTIF('Veresiye'!$B$2:$B$301,$A27)=0,"",SUMPRODUCT(MAX(('Veresiye'!$B$2:$B$301=$A27)*'Veresiye'!$A$2:$A$301))))</f>
        <v/>
      </c>
      <c r="F27" s="15">
        <f>IF($A27="","",IF($D27&gt;0,"Borçlu","Kapandı"))</f>
        <v/>
      </c>
    </row>
    <row r="28">
      <c r="B28" s="13">
        <f>IF($A28="","",SUMIFS('Veresiye'!$D:$D,'Veresiye'!$B:$B,$A28,'Veresiye'!$C:$C,"Borç"))</f>
        <v/>
      </c>
      <c r="C28" s="13">
        <f>IF($A28="","",SUMIFS('Veresiye'!$D:$D,'Veresiye'!$B:$B,$A28,'Veresiye'!$C:$C,"Ödeme"))</f>
        <v/>
      </c>
      <c r="D28" s="13">
        <f>IF($A28="","",$B28-$C28)</f>
        <v/>
      </c>
      <c r="E28" s="14">
        <f>IF($A28="","",IF(COUNTIF('Veresiye'!$B$2:$B$301,$A28)=0,"",SUMPRODUCT(MAX(('Veresiye'!$B$2:$B$301=$A28)*'Veresiye'!$A$2:$A$301))))</f>
        <v/>
      </c>
      <c r="F28" s="15">
        <f>IF($A28="","",IF($D28&gt;0,"Borçlu","Kapandı"))</f>
        <v/>
      </c>
    </row>
    <row r="29">
      <c r="B29" s="13">
        <f>IF($A29="","",SUMIFS('Veresiye'!$D:$D,'Veresiye'!$B:$B,$A29,'Veresiye'!$C:$C,"Borç"))</f>
        <v/>
      </c>
      <c r="C29" s="13">
        <f>IF($A29="","",SUMIFS('Veresiye'!$D:$D,'Veresiye'!$B:$B,$A29,'Veresiye'!$C:$C,"Ödeme"))</f>
        <v/>
      </c>
      <c r="D29" s="13">
        <f>IF($A29="","",$B29-$C29)</f>
        <v/>
      </c>
      <c r="E29" s="14">
        <f>IF($A29="","",IF(COUNTIF('Veresiye'!$B$2:$B$301,$A29)=0,"",SUMPRODUCT(MAX(('Veresiye'!$B$2:$B$301=$A29)*'Veresiye'!$A$2:$A$301))))</f>
        <v/>
      </c>
      <c r="F29" s="15">
        <f>IF($A29="","",IF($D29&gt;0,"Borçlu","Kapandı"))</f>
        <v/>
      </c>
    </row>
    <row r="30">
      <c r="B30" s="13">
        <f>IF($A30="","",SUMIFS('Veresiye'!$D:$D,'Veresiye'!$B:$B,$A30,'Veresiye'!$C:$C,"Borç"))</f>
        <v/>
      </c>
      <c r="C30" s="13">
        <f>IF($A30="","",SUMIFS('Veresiye'!$D:$D,'Veresiye'!$B:$B,$A30,'Veresiye'!$C:$C,"Ödeme"))</f>
        <v/>
      </c>
      <c r="D30" s="13">
        <f>IF($A30="","",$B30-$C30)</f>
        <v/>
      </c>
      <c r="E30" s="14">
        <f>IF($A30="","",IF(COUNTIF('Veresiye'!$B$2:$B$301,$A30)=0,"",SUMPRODUCT(MAX(('Veresiye'!$B$2:$B$301=$A30)*'Veresiye'!$A$2:$A$301))))</f>
        <v/>
      </c>
      <c r="F30" s="15">
        <f>IF($A30="","",IF($D30&gt;0,"Borçlu","Kapandı"))</f>
        <v/>
      </c>
    </row>
    <row r="31">
      <c r="B31" s="13">
        <f>IF($A31="","",SUMIFS('Veresiye'!$D:$D,'Veresiye'!$B:$B,$A31,'Veresiye'!$C:$C,"Borç"))</f>
        <v/>
      </c>
      <c r="C31" s="13">
        <f>IF($A31="","",SUMIFS('Veresiye'!$D:$D,'Veresiye'!$B:$B,$A31,'Veresiye'!$C:$C,"Ödeme"))</f>
        <v/>
      </c>
      <c r="D31" s="13">
        <f>IF($A31="","",$B31-$C31)</f>
        <v/>
      </c>
      <c r="E31" s="14">
        <f>IF($A31="","",IF(COUNTIF('Veresiye'!$B$2:$B$301,$A31)=0,"",SUMPRODUCT(MAX(('Veresiye'!$B$2:$B$301=$A31)*'Veresiye'!$A$2:$A$301))))</f>
        <v/>
      </c>
      <c r="F31" s="15">
        <f>IF($A31="","",IF($D31&gt;0,"Borçlu","Kapandı"))</f>
        <v/>
      </c>
    </row>
    <row r="32">
      <c r="B32" s="13">
        <f>IF($A32="","",SUMIFS('Veresiye'!$D:$D,'Veresiye'!$B:$B,$A32,'Veresiye'!$C:$C,"Borç"))</f>
        <v/>
      </c>
      <c r="C32" s="13">
        <f>IF($A32="","",SUMIFS('Veresiye'!$D:$D,'Veresiye'!$B:$B,$A32,'Veresiye'!$C:$C,"Ödeme"))</f>
        <v/>
      </c>
      <c r="D32" s="13">
        <f>IF($A32="","",$B32-$C32)</f>
        <v/>
      </c>
      <c r="E32" s="14">
        <f>IF($A32="","",IF(COUNTIF('Veresiye'!$B$2:$B$301,$A32)=0,"",SUMPRODUCT(MAX(('Veresiye'!$B$2:$B$301=$A32)*'Veresiye'!$A$2:$A$301))))</f>
        <v/>
      </c>
      <c r="F32" s="15">
        <f>IF($A32="","",IF($D32&gt;0,"Borçlu","Kapandı"))</f>
        <v/>
      </c>
    </row>
    <row r="33">
      <c r="B33" s="13">
        <f>IF($A33="","",SUMIFS('Veresiye'!$D:$D,'Veresiye'!$B:$B,$A33,'Veresiye'!$C:$C,"Borç"))</f>
        <v/>
      </c>
      <c r="C33" s="13">
        <f>IF($A33="","",SUMIFS('Veresiye'!$D:$D,'Veresiye'!$B:$B,$A33,'Veresiye'!$C:$C,"Ödeme"))</f>
        <v/>
      </c>
      <c r="D33" s="13">
        <f>IF($A33="","",$B33-$C33)</f>
        <v/>
      </c>
      <c r="E33" s="14">
        <f>IF($A33="","",IF(COUNTIF('Veresiye'!$B$2:$B$301,$A33)=0,"",SUMPRODUCT(MAX(('Veresiye'!$B$2:$B$301=$A33)*'Veresiye'!$A$2:$A$301))))</f>
        <v/>
      </c>
      <c r="F33" s="15">
        <f>IF($A33="","",IF($D33&gt;0,"Borçlu","Kapandı"))</f>
        <v/>
      </c>
    </row>
    <row r="34">
      <c r="B34" s="13">
        <f>IF($A34="","",SUMIFS('Veresiye'!$D:$D,'Veresiye'!$B:$B,$A34,'Veresiye'!$C:$C,"Borç"))</f>
        <v/>
      </c>
      <c r="C34" s="13">
        <f>IF($A34="","",SUMIFS('Veresiye'!$D:$D,'Veresiye'!$B:$B,$A34,'Veresiye'!$C:$C,"Ödeme"))</f>
        <v/>
      </c>
      <c r="D34" s="13">
        <f>IF($A34="","",$B34-$C34)</f>
        <v/>
      </c>
      <c r="E34" s="14">
        <f>IF($A34="","",IF(COUNTIF('Veresiye'!$B$2:$B$301,$A34)=0,"",SUMPRODUCT(MAX(('Veresiye'!$B$2:$B$301=$A34)*'Veresiye'!$A$2:$A$301))))</f>
        <v/>
      </c>
      <c r="F34" s="15">
        <f>IF($A34="","",IF($D34&gt;0,"Borçlu","Kapandı"))</f>
        <v/>
      </c>
    </row>
    <row r="35">
      <c r="B35" s="13">
        <f>IF($A35="","",SUMIFS('Veresiye'!$D:$D,'Veresiye'!$B:$B,$A35,'Veresiye'!$C:$C,"Borç"))</f>
        <v/>
      </c>
      <c r="C35" s="13">
        <f>IF($A35="","",SUMIFS('Veresiye'!$D:$D,'Veresiye'!$B:$B,$A35,'Veresiye'!$C:$C,"Ödeme"))</f>
        <v/>
      </c>
      <c r="D35" s="13">
        <f>IF($A35="","",$B35-$C35)</f>
        <v/>
      </c>
      <c r="E35" s="14">
        <f>IF($A35="","",IF(COUNTIF('Veresiye'!$B$2:$B$301,$A35)=0,"",SUMPRODUCT(MAX(('Veresiye'!$B$2:$B$301=$A35)*'Veresiye'!$A$2:$A$301))))</f>
        <v/>
      </c>
      <c r="F35" s="15">
        <f>IF($A35="","",IF($D35&gt;0,"Borçlu","Kapandı"))</f>
        <v/>
      </c>
    </row>
    <row r="36">
      <c r="B36" s="13">
        <f>IF($A36="","",SUMIFS('Veresiye'!$D:$D,'Veresiye'!$B:$B,$A36,'Veresiye'!$C:$C,"Borç"))</f>
        <v/>
      </c>
      <c r="C36" s="13">
        <f>IF($A36="","",SUMIFS('Veresiye'!$D:$D,'Veresiye'!$B:$B,$A36,'Veresiye'!$C:$C,"Ödeme"))</f>
        <v/>
      </c>
      <c r="D36" s="13">
        <f>IF($A36="","",$B36-$C36)</f>
        <v/>
      </c>
      <c r="E36" s="14">
        <f>IF($A36="","",IF(COUNTIF('Veresiye'!$B$2:$B$301,$A36)=0,"",SUMPRODUCT(MAX(('Veresiye'!$B$2:$B$301=$A36)*'Veresiye'!$A$2:$A$301))))</f>
        <v/>
      </c>
      <c r="F36" s="15">
        <f>IF($A36="","",IF($D36&gt;0,"Borçlu","Kapandı"))</f>
        <v/>
      </c>
    </row>
    <row r="37">
      <c r="B37" s="13">
        <f>IF($A37="","",SUMIFS('Veresiye'!$D:$D,'Veresiye'!$B:$B,$A37,'Veresiye'!$C:$C,"Borç"))</f>
        <v/>
      </c>
      <c r="C37" s="13">
        <f>IF($A37="","",SUMIFS('Veresiye'!$D:$D,'Veresiye'!$B:$B,$A37,'Veresiye'!$C:$C,"Ödeme"))</f>
        <v/>
      </c>
      <c r="D37" s="13">
        <f>IF($A37="","",$B37-$C37)</f>
        <v/>
      </c>
      <c r="E37" s="14">
        <f>IF($A37="","",IF(COUNTIF('Veresiye'!$B$2:$B$301,$A37)=0,"",SUMPRODUCT(MAX(('Veresiye'!$B$2:$B$301=$A37)*'Veresiye'!$A$2:$A$301))))</f>
        <v/>
      </c>
      <c r="F37" s="15">
        <f>IF($A37="","",IF($D37&gt;0,"Borçlu","Kapandı"))</f>
        <v/>
      </c>
    </row>
    <row r="38">
      <c r="B38" s="13">
        <f>IF($A38="","",SUMIFS('Veresiye'!$D:$D,'Veresiye'!$B:$B,$A38,'Veresiye'!$C:$C,"Borç"))</f>
        <v/>
      </c>
      <c r="C38" s="13">
        <f>IF($A38="","",SUMIFS('Veresiye'!$D:$D,'Veresiye'!$B:$B,$A38,'Veresiye'!$C:$C,"Ödeme"))</f>
        <v/>
      </c>
      <c r="D38" s="13">
        <f>IF($A38="","",$B38-$C38)</f>
        <v/>
      </c>
      <c r="E38" s="14">
        <f>IF($A38="","",IF(COUNTIF('Veresiye'!$B$2:$B$301,$A38)=0,"",SUMPRODUCT(MAX(('Veresiye'!$B$2:$B$301=$A38)*'Veresiye'!$A$2:$A$301))))</f>
        <v/>
      </c>
      <c r="F38" s="15">
        <f>IF($A38="","",IF($D38&gt;0,"Borçlu","Kapandı"))</f>
        <v/>
      </c>
    </row>
    <row r="39">
      <c r="B39" s="13">
        <f>IF($A39="","",SUMIFS('Veresiye'!$D:$D,'Veresiye'!$B:$B,$A39,'Veresiye'!$C:$C,"Borç"))</f>
        <v/>
      </c>
      <c r="C39" s="13">
        <f>IF($A39="","",SUMIFS('Veresiye'!$D:$D,'Veresiye'!$B:$B,$A39,'Veresiye'!$C:$C,"Ödeme"))</f>
        <v/>
      </c>
      <c r="D39" s="13">
        <f>IF($A39="","",$B39-$C39)</f>
        <v/>
      </c>
      <c r="E39" s="14">
        <f>IF($A39="","",IF(COUNTIF('Veresiye'!$B$2:$B$301,$A39)=0,"",SUMPRODUCT(MAX(('Veresiye'!$B$2:$B$301=$A39)*'Veresiye'!$A$2:$A$301))))</f>
        <v/>
      </c>
      <c r="F39" s="15">
        <f>IF($A39="","",IF($D39&gt;0,"Borçlu","Kapandı"))</f>
        <v/>
      </c>
    </row>
    <row r="40">
      <c r="B40" s="13">
        <f>IF($A40="","",SUMIFS('Veresiye'!$D:$D,'Veresiye'!$B:$B,$A40,'Veresiye'!$C:$C,"Borç"))</f>
        <v/>
      </c>
      <c r="C40" s="13">
        <f>IF($A40="","",SUMIFS('Veresiye'!$D:$D,'Veresiye'!$B:$B,$A40,'Veresiye'!$C:$C,"Ödeme"))</f>
        <v/>
      </c>
      <c r="D40" s="13">
        <f>IF($A40="","",$B40-$C40)</f>
        <v/>
      </c>
      <c r="E40" s="14">
        <f>IF($A40="","",IF(COUNTIF('Veresiye'!$B$2:$B$301,$A40)=0,"",SUMPRODUCT(MAX(('Veresiye'!$B$2:$B$301=$A40)*'Veresiye'!$A$2:$A$301))))</f>
        <v/>
      </c>
      <c r="F40" s="15">
        <f>IF($A40="","",IF($D40&gt;0,"Borçlu","Kapandı"))</f>
        <v/>
      </c>
    </row>
    <row r="41">
      <c r="B41" s="13">
        <f>IF($A41="","",SUMIFS('Veresiye'!$D:$D,'Veresiye'!$B:$B,$A41,'Veresiye'!$C:$C,"Borç"))</f>
        <v/>
      </c>
      <c r="C41" s="13">
        <f>IF($A41="","",SUMIFS('Veresiye'!$D:$D,'Veresiye'!$B:$B,$A41,'Veresiye'!$C:$C,"Ödeme"))</f>
        <v/>
      </c>
      <c r="D41" s="13">
        <f>IF($A41="","",$B41-$C41)</f>
        <v/>
      </c>
      <c r="E41" s="14">
        <f>IF($A41="","",IF(COUNTIF('Veresiye'!$B$2:$B$301,$A41)=0,"",SUMPRODUCT(MAX(('Veresiye'!$B$2:$B$301=$A41)*'Veresiye'!$A$2:$A$301))))</f>
        <v/>
      </c>
      <c r="F41" s="15">
        <f>IF($A41="","",IF($D41&gt;0,"Borçlu","Kapandı"))</f>
        <v/>
      </c>
    </row>
    <row r="42">
      <c r="B42" s="13">
        <f>IF($A42="","",SUMIFS('Veresiye'!$D:$D,'Veresiye'!$B:$B,$A42,'Veresiye'!$C:$C,"Borç"))</f>
        <v/>
      </c>
      <c r="C42" s="13">
        <f>IF($A42="","",SUMIFS('Veresiye'!$D:$D,'Veresiye'!$B:$B,$A42,'Veresiye'!$C:$C,"Ödeme"))</f>
        <v/>
      </c>
      <c r="D42" s="13">
        <f>IF($A42="","",$B42-$C42)</f>
        <v/>
      </c>
      <c r="E42" s="14">
        <f>IF($A42="","",IF(COUNTIF('Veresiye'!$B$2:$B$301,$A42)=0,"",SUMPRODUCT(MAX(('Veresiye'!$B$2:$B$301=$A42)*'Veresiye'!$A$2:$A$301))))</f>
        <v/>
      </c>
      <c r="F42" s="15">
        <f>IF($A42="","",IF($D42&gt;0,"Borçlu","Kapandı"))</f>
        <v/>
      </c>
    </row>
    <row r="43">
      <c r="B43" s="13">
        <f>IF($A43="","",SUMIFS('Veresiye'!$D:$D,'Veresiye'!$B:$B,$A43,'Veresiye'!$C:$C,"Borç"))</f>
        <v/>
      </c>
      <c r="C43" s="13">
        <f>IF($A43="","",SUMIFS('Veresiye'!$D:$D,'Veresiye'!$B:$B,$A43,'Veresiye'!$C:$C,"Ödeme"))</f>
        <v/>
      </c>
      <c r="D43" s="13">
        <f>IF($A43="","",$B43-$C43)</f>
        <v/>
      </c>
      <c r="E43" s="14">
        <f>IF($A43="","",IF(COUNTIF('Veresiye'!$B$2:$B$301,$A43)=0,"",SUMPRODUCT(MAX(('Veresiye'!$B$2:$B$301=$A43)*'Veresiye'!$A$2:$A$301))))</f>
        <v/>
      </c>
      <c r="F43" s="15">
        <f>IF($A43="","",IF($D43&gt;0,"Borçlu","Kapandı"))</f>
        <v/>
      </c>
    </row>
    <row r="44">
      <c r="B44" s="13">
        <f>IF($A44="","",SUMIFS('Veresiye'!$D:$D,'Veresiye'!$B:$B,$A44,'Veresiye'!$C:$C,"Borç"))</f>
        <v/>
      </c>
      <c r="C44" s="13">
        <f>IF($A44="","",SUMIFS('Veresiye'!$D:$D,'Veresiye'!$B:$B,$A44,'Veresiye'!$C:$C,"Ödeme"))</f>
        <v/>
      </c>
      <c r="D44" s="13">
        <f>IF($A44="","",$B44-$C44)</f>
        <v/>
      </c>
      <c r="E44" s="14">
        <f>IF($A44="","",IF(COUNTIF('Veresiye'!$B$2:$B$301,$A44)=0,"",SUMPRODUCT(MAX(('Veresiye'!$B$2:$B$301=$A44)*'Veresiye'!$A$2:$A$301))))</f>
        <v/>
      </c>
      <c r="F44" s="15">
        <f>IF($A44="","",IF($D44&gt;0,"Borçlu","Kapandı"))</f>
        <v/>
      </c>
    </row>
    <row r="45">
      <c r="B45" s="13">
        <f>IF($A45="","",SUMIFS('Veresiye'!$D:$D,'Veresiye'!$B:$B,$A45,'Veresiye'!$C:$C,"Borç"))</f>
        <v/>
      </c>
      <c r="C45" s="13">
        <f>IF($A45="","",SUMIFS('Veresiye'!$D:$D,'Veresiye'!$B:$B,$A45,'Veresiye'!$C:$C,"Ödeme"))</f>
        <v/>
      </c>
      <c r="D45" s="13">
        <f>IF($A45="","",$B45-$C45)</f>
        <v/>
      </c>
      <c r="E45" s="14">
        <f>IF($A45="","",IF(COUNTIF('Veresiye'!$B$2:$B$301,$A45)=0,"",SUMPRODUCT(MAX(('Veresiye'!$B$2:$B$301=$A45)*'Veresiye'!$A$2:$A$301))))</f>
        <v/>
      </c>
      <c r="F45" s="15">
        <f>IF($A45="","",IF($D45&gt;0,"Borçlu","Kapandı"))</f>
        <v/>
      </c>
    </row>
    <row r="46">
      <c r="B46" s="13">
        <f>IF($A46="","",SUMIFS('Veresiye'!$D:$D,'Veresiye'!$B:$B,$A46,'Veresiye'!$C:$C,"Borç"))</f>
        <v/>
      </c>
      <c r="C46" s="13">
        <f>IF($A46="","",SUMIFS('Veresiye'!$D:$D,'Veresiye'!$B:$B,$A46,'Veresiye'!$C:$C,"Ödeme"))</f>
        <v/>
      </c>
      <c r="D46" s="13">
        <f>IF($A46="","",$B46-$C46)</f>
        <v/>
      </c>
      <c r="E46" s="14">
        <f>IF($A46="","",IF(COUNTIF('Veresiye'!$B$2:$B$301,$A46)=0,"",SUMPRODUCT(MAX(('Veresiye'!$B$2:$B$301=$A46)*'Veresiye'!$A$2:$A$301))))</f>
        <v/>
      </c>
      <c r="F46" s="15">
        <f>IF($A46="","",IF($D46&gt;0,"Borçlu","Kapandı"))</f>
        <v/>
      </c>
    </row>
    <row r="47">
      <c r="B47" s="13">
        <f>IF($A47="","",SUMIFS('Veresiye'!$D:$D,'Veresiye'!$B:$B,$A47,'Veresiye'!$C:$C,"Borç"))</f>
        <v/>
      </c>
      <c r="C47" s="13">
        <f>IF($A47="","",SUMIFS('Veresiye'!$D:$D,'Veresiye'!$B:$B,$A47,'Veresiye'!$C:$C,"Ödeme"))</f>
        <v/>
      </c>
      <c r="D47" s="13">
        <f>IF($A47="","",$B47-$C47)</f>
        <v/>
      </c>
      <c r="E47" s="14">
        <f>IF($A47="","",IF(COUNTIF('Veresiye'!$B$2:$B$301,$A47)=0,"",SUMPRODUCT(MAX(('Veresiye'!$B$2:$B$301=$A47)*'Veresiye'!$A$2:$A$301))))</f>
        <v/>
      </c>
      <c r="F47" s="15">
        <f>IF($A47="","",IF($D47&gt;0,"Borçlu","Kapandı"))</f>
        <v/>
      </c>
    </row>
    <row r="48">
      <c r="B48" s="13">
        <f>IF($A48="","",SUMIFS('Veresiye'!$D:$D,'Veresiye'!$B:$B,$A48,'Veresiye'!$C:$C,"Borç"))</f>
        <v/>
      </c>
      <c r="C48" s="13">
        <f>IF($A48="","",SUMIFS('Veresiye'!$D:$D,'Veresiye'!$B:$B,$A48,'Veresiye'!$C:$C,"Ödeme"))</f>
        <v/>
      </c>
      <c r="D48" s="13">
        <f>IF($A48="","",$B48-$C48)</f>
        <v/>
      </c>
      <c r="E48" s="14">
        <f>IF($A48="","",IF(COUNTIF('Veresiye'!$B$2:$B$301,$A48)=0,"",SUMPRODUCT(MAX(('Veresiye'!$B$2:$B$301=$A48)*'Veresiye'!$A$2:$A$301))))</f>
        <v/>
      </c>
      <c r="F48" s="15">
        <f>IF($A48="","",IF($D48&gt;0,"Borçlu","Kapandı"))</f>
        <v/>
      </c>
    </row>
    <row r="49">
      <c r="B49" s="13">
        <f>IF($A49="","",SUMIFS('Veresiye'!$D:$D,'Veresiye'!$B:$B,$A49,'Veresiye'!$C:$C,"Borç"))</f>
        <v/>
      </c>
      <c r="C49" s="13">
        <f>IF($A49="","",SUMIFS('Veresiye'!$D:$D,'Veresiye'!$B:$B,$A49,'Veresiye'!$C:$C,"Ödeme"))</f>
        <v/>
      </c>
      <c r="D49" s="13">
        <f>IF($A49="","",$B49-$C49)</f>
        <v/>
      </c>
      <c r="E49" s="14">
        <f>IF($A49="","",IF(COUNTIF('Veresiye'!$B$2:$B$301,$A49)=0,"",SUMPRODUCT(MAX(('Veresiye'!$B$2:$B$301=$A49)*'Veresiye'!$A$2:$A$301))))</f>
        <v/>
      </c>
      <c r="F49" s="15">
        <f>IF($A49="","",IF($D49&gt;0,"Borçlu","Kapandı"))</f>
        <v/>
      </c>
    </row>
    <row r="50">
      <c r="B50" s="13">
        <f>IF($A50="","",SUMIFS('Veresiye'!$D:$D,'Veresiye'!$B:$B,$A50,'Veresiye'!$C:$C,"Borç"))</f>
        <v/>
      </c>
      <c r="C50" s="13">
        <f>IF($A50="","",SUMIFS('Veresiye'!$D:$D,'Veresiye'!$B:$B,$A50,'Veresiye'!$C:$C,"Ödeme"))</f>
        <v/>
      </c>
      <c r="D50" s="13">
        <f>IF($A50="","",$B50-$C50)</f>
        <v/>
      </c>
      <c r="E50" s="14">
        <f>IF($A50="","",IF(COUNTIF('Veresiye'!$B$2:$B$301,$A50)=0,"",SUMPRODUCT(MAX(('Veresiye'!$B$2:$B$301=$A50)*'Veresiye'!$A$2:$A$301))))</f>
        <v/>
      </c>
      <c r="F50" s="15">
        <f>IF($A50="","",IF($D50&gt;0,"Borçlu","Kapandı"))</f>
        <v/>
      </c>
    </row>
    <row r="51">
      <c r="B51" s="13">
        <f>IF($A51="","",SUMIFS('Veresiye'!$D:$D,'Veresiye'!$B:$B,$A51,'Veresiye'!$C:$C,"Borç"))</f>
        <v/>
      </c>
      <c r="C51" s="13">
        <f>IF($A51="","",SUMIFS('Veresiye'!$D:$D,'Veresiye'!$B:$B,$A51,'Veresiye'!$C:$C,"Ödeme"))</f>
        <v/>
      </c>
      <c r="D51" s="13">
        <f>IF($A51="","",$B51-$C51)</f>
        <v/>
      </c>
      <c r="E51" s="14">
        <f>IF($A51="","",IF(COUNTIF('Veresiye'!$B$2:$B$301,$A51)=0,"",SUMPRODUCT(MAX(('Veresiye'!$B$2:$B$301=$A51)*'Veresiye'!$A$2:$A$301))))</f>
        <v/>
      </c>
      <c r="F51" s="15">
        <f>IF($A51="","",IF($D51&gt;0,"Borçlu","Kapandı"))</f>
        <v/>
      </c>
    </row>
    <row r="52">
      <c r="B52" s="13">
        <f>IF($A52="","",SUMIFS('Veresiye'!$D:$D,'Veresiye'!$B:$B,$A52,'Veresiye'!$C:$C,"Borç"))</f>
        <v/>
      </c>
      <c r="C52" s="13">
        <f>IF($A52="","",SUMIFS('Veresiye'!$D:$D,'Veresiye'!$B:$B,$A52,'Veresiye'!$C:$C,"Ödeme"))</f>
        <v/>
      </c>
      <c r="D52" s="13">
        <f>IF($A52="","",$B52-$C52)</f>
        <v/>
      </c>
      <c r="E52" s="14">
        <f>IF($A52="","",IF(COUNTIF('Veresiye'!$B$2:$B$301,$A52)=0,"",SUMPRODUCT(MAX(('Veresiye'!$B$2:$B$301=$A52)*'Veresiye'!$A$2:$A$301))))</f>
        <v/>
      </c>
      <c r="F52" s="15">
        <f>IF($A52="","",IF($D52&gt;0,"Borçlu","Kapandı"))</f>
        <v/>
      </c>
    </row>
    <row r="53">
      <c r="B53" s="13">
        <f>IF($A53="","",SUMIFS('Veresiye'!$D:$D,'Veresiye'!$B:$B,$A53,'Veresiye'!$C:$C,"Borç"))</f>
        <v/>
      </c>
      <c r="C53" s="13">
        <f>IF($A53="","",SUMIFS('Veresiye'!$D:$D,'Veresiye'!$B:$B,$A53,'Veresiye'!$C:$C,"Ödeme"))</f>
        <v/>
      </c>
      <c r="D53" s="13">
        <f>IF($A53="","",$B53-$C53)</f>
        <v/>
      </c>
      <c r="E53" s="14">
        <f>IF($A53="","",IF(COUNTIF('Veresiye'!$B$2:$B$301,$A53)=0,"",SUMPRODUCT(MAX(('Veresiye'!$B$2:$B$301=$A53)*'Veresiye'!$A$2:$A$301))))</f>
        <v/>
      </c>
      <c r="F53" s="15">
        <f>IF($A53="","",IF($D53&gt;0,"Borçlu","Kapandı"))</f>
        <v/>
      </c>
    </row>
    <row r="54">
      <c r="B54" s="13">
        <f>IF($A54="","",SUMIFS('Veresiye'!$D:$D,'Veresiye'!$B:$B,$A54,'Veresiye'!$C:$C,"Borç"))</f>
        <v/>
      </c>
      <c r="C54" s="13">
        <f>IF($A54="","",SUMIFS('Veresiye'!$D:$D,'Veresiye'!$B:$B,$A54,'Veresiye'!$C:$C,"Ödeme"))</f>
        <v/>
      </c>
      <c r="D54" s="13">
        <f>IF($A54="","",$B54-$C54)</f>
        <v/>
      </c>
      <c r="E54" s="14">
        <f>IF($A54="","",IF(COUNTIF('Veresiye'!$B$2:$B$301,$A54)=0,"",SUMPRODUCT(MAX(('Veresiye'!$B$2:$B$301=$A54)*'Veresiye'!$A$2:$A$301))))</f>
        <v/>
      </c>
      <c r="F54" s="15">
        <f>IF($A54="","",IF($D54&gt;0,"Borçlu","Kapandı"))</f>
        <v/>
      </c>
    </row>
    <row r="55">
      <c r="B55" s="13">
        <f>IF($A55="","",SUMIFS('Veresiye'!$D:$D,'Veresiye'!$B:$B,$A55,'Veresiye'!$C:$C,"Borç"))</f>
        <v/>
      </c>
      <c r="C55" s="13">
        <f>IF($A55="","",SUMIFS('Veresiye'!$D:$D,'Veresiye'!$B:$B,$A55,'Veresiye'!$C:$C,"Ödeme"))</f>
        <v/>
      </c>
      <c r="D55" s="13">
        <f>IF($A55="","",$B55-$C55)</f>
        <v/>
      </c>
      <c r="E55" s="14">
        <f>IF($A55="","",IF(COUNTIF('Veresiye'!$B$2:$B$301,$A55)=0,"",SUMPRODUCT(MAX(('Veresiye'!$B$2:$B$301=$A55)*'Veresiye'!$A$2:$A$301))))</f>
        <v/>
      </c>
      <c r="F55" s="15">
        <f>IF($A55="","",IF($D55&gt;0,"Borçlu","Kapandı"))</f>
        <v/>
      </c>
    </row>
    <row r="56">
      <c r="B56" s="13">
        <f>IF($A56="","",SUMIFS('Veresiye'!$D:$D,'Veresiye'!$B:$B,$A56,'Veresiye'!$C:$C,"Borç"))</f>
        <v/>
      </c>
      <c r="C56" s="13">
        <f>IF($A56="","",SUMIFS('Veresiye'!$D:$D,'Veresiye'!$B:$B,$A56,'Veresiye'!$C:$C,"Ödeme"))</f>
        <v/>
      </c>
      <c r="D56" s="13">
        <f>IF($A56="","",$B56-$C56)</f>
        <v/>
      </c>
      <c r="E56" s="14">
        <f>IF($A56="","",IF(COUNTIF('Veresiye'!$B$2:$B$301,$A56)=0,"",SUMPRODUCT(MAX(('Veresiye'!$B$2:$B$301=$A56)*'Veresiye'!$A$2:$A$301))))</f>
        <v/>
      </c>
      <c r="F56" s="15">
        <f>IF($A56="","",IF($D56&gt;0,"Borçlu","Kapandı"))</f>
        <v/>
      </c>
    </row>
    <row r="57">
      <c r="B57" s="13">
        <f>IF($A57="","",SUMIFS('Veresiye'!$D:$D,'Veresiye'!$B:$B,$A57,'Veresiye'!$C:$C,"Borç"))</f>
        <v/>
      </c>
      <c r="C57" s="13">
        <f>IF($A57="","",SUMIFS('Veresiye'!$D:$D,'Veresiye'!$B:$B,$A57,'Veresiye'!$C:$C,"Ödeme"))</f>
        <v/>
      </c>
      <c r="D57" s="13">
        <f>IF($A57="","",$B57-$C57)</f>
        <v/>
      </c>
      <c r="E57" s="14">
        <f>IF($A57="","",IF(COUNTIF('Veresiye'!$B$2:$B$301,$A57)=0,"",SUMPRODUCT(MAX(('Veresiye'!$B$2:$B$301=$A57)*'Veresiye'!$A$2:$A$301))))</f>
        <v/>
      </c>
      <c r="F57" s="15">
        <f>IF($A57="","",IF($D57&gt;0,"Borçlu","Kapandı"))</f>
        <v/>
      </c>
    </row>
    <row r="58">
      <c r="B58" s="13">
        <f>IF($A58="","",SUMIFS('Veresiye'!$D:$D,'Veresiye'!$B:$B,$A58,'Veresiye'!$C:$C,"Borç"))</f>
        <v/>
      </c>
      <c r="C58" s="13">
        <f>IF($A58="","",SUMIFS('Veresiye'!$D:$D,'Veresiye'!$B:$B,$A58,'Veresiye'!$C:$C,"Ödeme"))</f>
        <v/>
      </c>
      <c r="D58" s="13">
        <f>IF($A58="","",$B58-$C58)</f>
        <v/>
      </c>
      <c r="E58" s="14">
        <f>IF($A58="","",IF(COUNTIF('Veresiye'!$B$2:$B$301,$A58)=0,"",SUMPRODUCT(MAX(('Veresiye'!$B$2:$B$301=$A58)*'Veresiye'!$A$2:$A$301))))</f>
        <v/>
      </c>
      <c r="F58" s="15">
        <f>IF($A58="","",IF($D58&gt;0,"Borçlu","Kapandı"))</f>
        <v/>
      </c>
    </row>
    <row r="59">
      <c r="B59" s="13">
        <f>IF($A59="","",SUMIFS('Veresiye'!$D:$D,'Veresiye'!$B:$B,$A59,'Veresiye'!$C:$C,"Borç"))</f>
        <v/>
      </c>
      <c r="C59" s="13">
        <f>IF($A59="","",SUMIFS('Veresiye'!$D:$D,'Veresiye'!$B:$B,$A59,'Veresiye'!$C:$C,"Ödeme"))</f>
        <v/>
      </c>
      <c r="D59" s="13">
        <f>IF($A59="","",$B59-$C59)</f>
        <v/>
      </c>
      <c r="E59" s="14">
        <f>IF($A59="","",IF(COUNTIF('Veresiye'!$B$2:$B$301,$A59)=0,"",SUMPRODUCT(MAX(('Veresiye'!$B$2:$B$301=$A59)*'Veresiye'!$A$2:$A$301))))</f>
        <v/>
      </c>
      <c r="F59" s="15">
        <f>IF($A59="","",IF($D59&gt;0,"Borçlu","Kapandı"))</f>
        <v/>
      </c>
    </row>
    <row r="60">
      <c r="B60" s="13">
        <f>IF($A60="","",SUMIFS('Veresiye'!$D:$D,'Veresiye'!$B:$B,$A60,'Veresiye'!$C:$C,"Borç"))</f>
        <v/>
      </c>
      <c r="C60" s="13">
        <f>IF($A60="","",SUMIFS('Veresiye'!$D:$D,'Veresiye'!$B:$B,$A60,'Veresiye'!$C:$C,"Ödeme"))</f>
        <v/>
      </c>
      <c r="D60" s="13">
        <f>IF($A60="","",$B60-$C60)</f>
        <v/>
      </c>
      <c r="E60" s="14">
        <f>IF($A60="","",IF(COUNTIF('Veresiye'!$B$2:$B$301,$A60)=0,"",SUMPRODUCT(MAX(('Veresiye'!$B$2:$B$301=$A60)*'Veresiye'!$A$2:$A$301))))</f>
        <v/>
      </c>
      <c r="F60" s="15">
        <f>IF($A60="","",IF($D60&gt;0,"Borçlu","Kapandı"))</f>
        <v/>
      </c>
    </row>
    <row r="61">
      <c r="B61" s="13">
        <f>IF($A61="","",SUMIFS('Veresiye'!$D:$D,'Veresiye'!$B:$B,$A61,'Veresiye'!$C:$C,"Borç"))</f>
        <v/>
      </c>
      <c r="C61" s="13">
        <f>IF($A61="","",SUMIFS('Veresiye'!$D:$D,'Veresiye'!$B:$B,$A61,'Veresiye'!$C:$C,"Ödeme"))</f>
        <v/>
      </c>
      <c r="D61" s="13">
        <f>IF($A61="","",$B61-$C61)</f>
        <v/>
      </c>
      <c r="E61" s="14">
        <f>IF($A61="","",IF(COUNTIF('Veresiye'!$B$2:$B$301,$A61)=0,"",SUMPRODUCT(MAX(('Veresiye'!$B$2:$B$301=$A61)*'Veresiye'!$A$2:$A$301))))</f>
        <v/>
      </c>
      <c r="F61" s="15">
        <f>IF($A61="","",IF($D61&gt;0,"Borçlu","Kapandı"))</f>
        <v/>
      </c>
    </row>
    <row r="62">
      <c r="B62" s="13">
        <f>IF($A62="","",SUMIFS('Veresiye'!$D:$D,'Veresiye'!$B:$B,$A62,'Veresiye'!$C:$C,"Borç"))</f>
        <v/>
      </c>
      <c r="C62" s="13">
        <f>IF($A62="","",SUMIFS('Veresiye'!$D:$D,'Veresiye'!$B:$B,$A62,'Veresiye'!$C:$C,"Ödeme"))</f>
        <v/>
      </c>
      <c r="D62" s="13">
        <f>IF($A62="","",$B62-$C62)</f>
        <v/>
      </c>
      <c r="E62" s="14">
        <f>IF($A62="","",IF(COUNTIF('Veresiye'!$B$2:$B$301,$A62)=0,"",SUMPRODUCT(MAX(('Veresiye'!$B$2:$B$301=$A62)*'Veresiye'!$A$2:$A$301))))</f>
        <v/>
      </c>
      <c r="F62" s="15">
        <f>IF($A62="","",IF($D62&gt;0,"Borçlu","Kapandı"))</f>
        <v/>
      </c>
    </row>
    <row r="63">
      <c r="B63" s="13">
        <f>IF($A63="","",SUMIFS('Veresiye'!$D:$D,'Veresiye'!$B:$B,$A63,'Veresiye'!$C:$C,"Borç"))</f>
        <v/>
      </c>
      <c r="C63" s="13">
        <f>IF($A63="","",SUMIFS('Veresiye'!$D:$D,'Veresiye'!$B:$B,$A63,'Veresiye'!$C:$C,"Ödeme"))</f>
        <v/>
      </c>
      <c r="D63" s="13">
        <f>IF($A63="","",$B63-$C63)</f>
        <v/>
      </c>
      <c r="E63" s="14">
        <f>IF($A63="","",IF(COUNTIF('Veresiye'!$B$2:$B$301,$A63)=0,"",SUMPRODUCT(MAX(('Veresiye'!$B$2:$B$301=$A63)*'Veresiye'!$A$2:$A$301))))</f>
        <v/>
      </c>
      <c r="F63" s="15">
        <f>IF($A63="","",IF($D63&gt;0,"Borçlu","Kapandı"))</f>
        <v/>
      </c>
    </row>
    <row r="64">
      <c r="B64" s="13">
        <f>IF($A64="","",SUMIFS('Veresiye'!$D:$D,'Veresiye'!$B:$B,$A64,'Veresiye'!$C:$C,"Borç"))</f>
        <v/>
      </c>
      <c r="C64" s="13">
        <f>IF($A64="","",SUMIFS('Veresiye'!$D:$D,'Veresiye'!$B:$B,$A64,'Veresiye'!$C:$C,"Ödeme"))</f>
        <v/>
      </c>
      <c r="D64" s="13">
        <f>IF($A64="","",$B64-$C64)</f>
        <v/>
      </c>
      <c r="E64" s="14">
        <f>IF($A64="","",IF(COUNTIF('Veresiye'!$B$2:$B$301,$A64)=0,"",SUMPRODUCT(MAX(('Veresiye'!$B$2:$B$301=$A64)*'Veresiye'!$A$2:$A$301))))</f>
        <v/>
      </c>
      <c r="F64" s="15">
        <f>IF($A64="","",IF($D64&gt;0,"Borçlu","Kapandı"))</f>
        <v/>
      </c>
    </row>
    <row r="65">
      <c r="B65" s="13">
        <f>IF($A65="","",SUMIFS('Veresiye'!$D:$D,'Veresiye'!$B:$B,$A65,'Veresiye'!$C:$C,"Borç"))</f>
        <v/>
      </c>
      <c r="C65" s="13">
        <f>IF($A65="","",SUMIFS('Veresiye'!$D:$D,'Veresiye'!$B:$B,$A65,'Veresiye'!$C:$C,"Ödeme"))</f>
        <v/>
      </c>
      <c r="D65" s="13">
        <f>IF($A65="","",$B65-$C65)</f>
        <v/>
      </c>
      <c r="E65" s="14">
        <f>IF($A65="","",IF(COUNTIF('Veresiye'!$B$2:$B$301,$A65)=0,"",SUMPRODUCT(MAX(('Veresiye'!$B$2:$B$301=$A65)*'Veresiye'!$A$2:$A$301))))</f>
        <v/>
      </c>
      <c r="F65" s="15">
        <f>IF($A65="","",IF($D65&gt;0,"Borçlu","Kapandı"))</f>
        <v/>
      </c>
    </row>
    <row r="66">
      <c r="B66" s="13">
        <f>IF($A66="","",SUMIFS('Veresiye'!$D:$D,'Veresiye'!$B:$B,$A66,'Veresiye'!$C:$C,"Borç"))</f>
        <v/>
      </c>
      <c r="C66" s="13">
        <f>IF($A66="","",SUMIFS('Veresiye'!$D:$D,'Veresiye'!$B:$B,$A66,'Veresiye'!$C:$C,"Ödeme"))</f>
        <v/>
      </c>
      <c r="D66" s="13">
        <f>IF($A66="","",$B66-$C66)</f>
        <v/>
      </c>
      <c r="E66" s="14">
        <f>IF($A66="","",IF(COUNTIF('Veresiye'!$B$2:$B$301,$A66)=0,"",SUMPRODUCT(MAX(('Veresiye'!$B$2:$B$301=$A66)*'Veresiye'!$A$2:$A$301))))</f>
        <v/>
      </c>
      <c r="F66" s="15">
        <f>IF($A66="","",IF($D66&gt;0,"Borçlu","Kapandı"))</f>
        <v/>
      </c>
    </row>
    <row r="67">
      <c r="B67" s="13">
        <f>IF($A67="","",SUMIFS('Veresiye'!$D:$D,'Veresiye'!$B:$B,$A67,'Veresiye'!$C:$C,"Borç"))</f>
        <v/>
      </c>
      <c r="C67" s="13">
        <f>IF($A67="","",SUMIFS('Veresiye'!$D:$D,'Veresiye'!$B:$B,$A67,'Veresiye'!$C:$C,"Ödeme"))</f>
        <v/>
      </c>
      <c r="D67" s="13">
        <f>IF($A67="","",$B67-$C67)</f>
        <v/>
      </c>
      <c r="E67" s="14">
        <f>IF($A67="","",IF(COUNTIF('Veresiye'!$B$2:$B$301,$A67)=0,"",SUMPRODUCT(MAX(('Veresiye'!$B$2:$B$301=$A67)*'Veresiye'!$A$2:$A$301))))</f>
        <v/>
      </c>
      <c r="F67" s="15">
        <f>IF($A67="","",IF($D67&gt;0,"Borçlu","Kapandı"))</f>
        <v/>
      </c>
    </row>
    <row r="68">
      <c r="B68" s="13">
        <f>IF($A68="","",SUMIFS('Veresiye'!$D:$D,'Veresiye'!$B:$B,$A68,'Veresiye'!$C:$C,"Borç"))</f>
        <v/>
      </c>
      <c r="C68" s="13">
        <f>IF($A68="","",SUMIFS('Veresiye'!$D:$D,'Veresiye'!$B:$B,$A68,'Veresiye'!$C:$C,"Ödeme"))</f>
        <v/>
      </c>
      <c r="D68" s="13">
        <f>IF($A68="","",$B68-$C68)</f>
        <v/>
      </c>
      <c r="E68" s="14">
        <f>IF($A68="","",IF(COUNTIF('Veresiye'!$B$2:$B$301,$A68)=0,"",SUMPRODUCT(MAX(('Veresiye'!$B$2:$B$301=$A68)*'Veresiye'!$A$2:$A$301))))</f>
        <v/>
      </c>
      <c r="F68" s="15">
        <f>IF($A68="","",IF($D68&gt;0,"Borçlu","Kapandı"))</f>
        <v/>
      </c>
    </row>
    <row r="69">
      <c r="B69" s="13">
        <f>IF($A69="","",SUMIFS('Veresiye'!$D:$D,'Veresiye'!$B:$B,$A69,'Veresiye'!$C:$C,"Borç"))</f>
        <v/>
      </c>
      <c r="C69" s="13">
        <f>IF($A69="","",SUMIFS('Veresiye'!$D:$D,'Veresiye'!$B:$B,$A69,'Veresiye'!$C:$C,"Ödeme"))</f>
        <v/>
      </c>
      <c r="D69" s="13">
        <f>IF($A69="","",$B69-$C69)</f>
        <v/>
      </c>
      <c r="E69" s="14">
        <f>IF($A69="","",IF(COUNTIF('Veresiye'!$B$2:$B$301,$A69)=0,"",SUMPRODUCT(MAX(('Veresiye'!$B$2:$B$301=$A69)*'Veresiye'!$A$2:$A$301))))</f>
        <v/>
      </c>
      <c r="F69" s="15">
        <f>IF($A69="","",IF($D69&gt;0,"Borçlu","Kapandı"))</f>
        <v/>
      </c>
    </row>
    <row r="70">
      <c r="B70" s="13">
        <f>IF($A70="","",SUMIFS('Veresiye'!$D:$D,'Veresiye'!$B:$B,$A70,'Veresiye'!$C:$C,"Borç"))</f>
        <v/>
      </c>
      <c r="C70" s="13">
        <f>IF($A70="","",SUMIFS('Veresiye'!$D:$D,'Veresiye'!$B:$B,$A70,'Veresiye'!$C:$C,"Ödeme"))</f>
        <v/>
      </c>
      <c r="D70" s="13">
        <f>IF($A70="","",$B70-$C70)</f>
        <v/>
      </c>
      <c r="E70" s="14">
        <f>IF($A70="","",IF(COUNTIF('Veresiye'!$B$2:$B$301,$A70)=0,"",SUMPRODUCT(MAX(('Veresiye'!$B$2:$B$301=$A70)*'Veresiye'!$A$2:$A$301))))</f>
        <v/>
      </c>
      <c r="F70" s="15">
        <f>IF($A70="","",IF($D70&gt;0,"Borçlu","Kapandı"))</f>
        <v/>
      </c>
    </row>
    <row r="71">
      <c r="B71" s="13">
        <f>IF($A71="","",SUMIFS('Veresiye'!$D:$D,'Veresiye'!$B:$B,$A71,'Veresiye'!$C:$C,"Borç"))</f>
        <v/>
      </c>
      <c r="C71" s="13">
        <f>IF($A71="","",SUMIFS('Veresiye'!$D:$D,'Veresiye'!$B:$B,$A71,'Veresiye'!$C:$C,"Ödeme"))</f>
        <v/>
      </c>
      <c r="D71" s="13">
        <f>IF($A71="","",$B71-$C71)</f>
        <v/>
      </c>
      <c r="E71" s="14">
        <f>IF($A71="","",IF(COUNTIF('Veresiye'!$B$2:$B$301,$A71)=0,"",SUMPRODUCT(MAX(('Veresiye'!$B$2:$B$301=$A71)*'Veresiye'!$A$2:$A$301))))</f>
        <v/>
      </c>
      <c r="F71" s="15">
        <f>IF($A71="","",IF($D71&gt;0,"Borçlu","Kapandı"))</f>
        <v/>
      </c>
    </row>
    <row r="72">
      <c r="B72" s="13">
        <f>IF($A72="","",SUMIFS('Veresiye'!$D:$D,'Veresiye'!$B:$B,$A72,'Veresiye'!$C:$C,"Borç"))</f>
        <v/>
      </c>
      <c r="C72" s="13">
        <f>IF($A72="","",SUMIFS('Veresiye'!$D:$D,'Veresiye'!$B:$B,$A72,'Veresiye'!$C:$C,"Ödeme"))</f>
        <v/>
      </c>
      <c r="D72" s="13">
        <f>IF($A72="","",$B72-$C72)</f>
        <v/>
      </c>
      <c r="E72" s="14">
        <f>IF($A72="","",IF(COUNTIF('Veresiye'!$B$2:$B$301,$A72)=0,"",SUMPRODUCT(MAX(('Veresiye'!$B$2:$B$301=$A72)*'Veresiye'!$A$2:$A$301))))</f>
        <v/>
      </c>
      <c r="F72" s="15">
        <f>IF($A72="","",IF($D72&gt;0,"Borçlu","Kapandı"))</f>
        <v/>
      </c>
    </row>
    <row r="73">
      <c r="B73" s="13">
        <f>IF($A73="","",SUMIFS('Veresiye'!$D:$D,'Veresiye'!$B:$B,$A73,'Veresiye'!$C:$C,"Borç"))</f>
        <v/>
      </c>
      <c r="C73" s="13">
        <f>IF($A73="","",SUMIFS('Veresiye'!$D:$D,'Veresiye'!$B:$B,$A73,'Veresiye'!$C:$C,"Ödeme"))</f>
        <v/>
      </c>
      <c r="D73" s="13">
        <f>IF($A73="","",$B73-$C73)</f>
        <v/>
      </c>
      <c r="E73" s="14">
        <f>IF($A73="","",IF(COUNTIF('Veresiye'!$B$2:$B$301,$A73)=0,"",SUMPRODUCT(MAX(('Veresiye'!$B$2:$B$301=$A73)*'Veresiye'!$A$2:$A$301))))</f>
        <v/>
      </c>
      <c r="F73" s="15">
        <f>IF($A73="","",IF($D73&gt;0,"Borçlu","Kapandı"))</f>
        <v/>
      </c>
    </row>
    <row r="74">
      <c r="B74" s="13">
        <f>IF($A74="","",SUMIFS('Veresiye'!$D:$D,'Veresiye'!$B:$B,$A74,'Veresiye'!$C:$C,"Borç"))</f>
        <v/>
      </c>
      <c r="C74" s="13">
        <f>IF($A74="","",SUMIFS('Veresiye'!$D:$D,'Veresiye'!$B:$B,$A74,'Veresiye'!$C:$C,"Ödeme"))</f>
        <v/>
      </c>
      <c r="D74" s="13">
        <f>IF($A74="","",$B74-$C74)</f>
        <v/>
      </c>
      <c r="E74" s="14">
        <f>IF($A74="","",IF(COUNTIF('Veresiye'!$B$2:$B$301,$A74)=0,"",SUMPRODUCT(MAX(('Veresiye'!$B$2:$B$301=$A74)*'Veresiye'!$A$2:$A$301))))</f>
        <v/>
      </c>
      <c r="F74" s="15">
        <f>IF($A74="","",IF($D74&gt;0,"Borçlu","Kapandı"))</f>
        <v/>
      </c>
    </row>
    <row r="75">
      <c r="B75" s="13">
        <f>IF($A75="","",SUMIFS('Veresiye'!$D:$D,'Veresiye'!$B:$B,$A75,'Veresiye'!$C:$C,"Borç"))</f>
        <v/>
      </c>
      <c r="C75" s="13">
        <f>IF($A75="","",SUMIFS('Veresiye'!$D:$D,'Veresiye'!$B:$B,$A75,'Veresiye'!$C:$C,"Ödeme"))</f>
        <v/>
      </c>
      <c r="D75" s="13">
        <f>IF($A75="","",$B75-$C75)</f>
        <v/>
      </c>
      <c r="E75" s="14">
        <f>IF($A75="","",IF(COUNTIF('Veresiye'!$B$2:$B$301,$A75)=0,"",SUMPRODUCT(MAX(('Veresiye'!$B$2:$B$301=$A75)*'Veresiye'!$A$2:$A$301))))</f>
        <v/>
      </c>
      <c r="F75" s="15">
        <f>IF($A75="","",IF($D75&gt;0,"Borçlu","Kapandı"))</f>
        <v/>
      </c>
    </row>
    <row r="76">
      <c r="B76" s="13">
        <f>IF($A76="","",SUMIFS('Veresiye'!$D:$D,'Veresiye'!$B:$B,$A76,'Veresiye'!$C:$C,"Borç"))</f>
        <v/>
      </c>
      <c r="C76" s="13">
        <f>IF($A76="","",SUMIFS('Veresiye'!$D:$D,'Veresiye'!$B:$B,$A76,'Veresiye'!$C:$C,"Ödeme"))</f>
        <v/>
      </c>
      <c r="D76" s="13">
        <f>IF($A76="","",$B76-$C76)</f>
        <v/>
      </c>
      <c r="E76" s="14">
        <f>IF($A76="","",IF(COUNTIF('Veresiye'!$B$2:$B$301,$A76)=0,"",SUMPRODUCT(MAX(('Veresiye'!$B$2:$B$301=$A76)*'Veresiye'!$A$2:$A$301))))</f>
        <v/>
      </c>
      <c r="F76" s="15">
        <f>IF($A76="","",IF($D76&gt;0,"Borçlu","Kapandı"))</f>
        <v/>
      </c>
    </row>
    <row r="77">
      <c r="B77" s="13">
        <f>IF($A77="","",SUMIFS('Veresiye'!$D:$D,'Veresiye'!$B:$B,$A77,'Veresiye'!$C:$C,"Borç"))</f>
        <v/>
      </c>
      <c r="C77" s="13">
        <f>IF($A77="","",SUMIFS('Veresiye'!$D:$D,'Veresiye'!$B:$B,$A77,'Veresiye'!$C:$C,"Ödeme"))</f>
        <v/>
      </c>
      <c r="D77" s="13">
        <f>IF($A77="","",$B77-$C77)</f>
        <v/>
      </c>
      <c r="E77" s="14">
        <f>IF($A77="","",IF(COUNTIF('Veresiye'!$B$2:$B$301,$A77)=0,"",SUMPRODUCT(MAX(('Veresiye'!$B$2:$B$301=$A77)*'Veresiye'!$A$2:$A$301))))</f>
        <v/>
      </c>
      <c r="F77" s="15">
        <f>IF($A77="","",IF($D77&gt;0,"Borçlu","Kapandı"))</f>
        <v/>
      </c>
    </row>
    <row r="78">
      <c r="B78" s="13">
        <f>IF($A78="","",SUMIFS('Veresiye'!$D:$D,'Veresiye'!$B:$B,$A78,'Veresiye'!$C:$C,"Borç"))</f>
        <v/>
      </c>
      <c r="C78" s="13">
        <f>IF($A78="","",SUMIFS('Veresiye'!$D:$D,'Veresiye'!$B:$B,$A78,'Veresiye'!$C:$C,"Ödeme"))</f>
        <v/>
      </c>
      <c r="D78" s="13">
        <f>IF($A78="","",$B78-$C78)</f>
        <v/>
      </c>
      <c r="E78" s="14">
        <f>IF($A78="","",IF(COUNTIF('Veresiye'!$B$2:$B$301,$A78)=0,"",SUMPRODUCT(MAX(('Veresiye'!$B$2:$B$301=$A78)*'Veresiye'!$A$2:$A$301))))</f>
        <v/>
      </c>
      <c r="F78" s="15">
        <f>IF($A78="","",IF($D78&gt;0,"Borçlu","Kapandı"))</f>
        <v/>
      </c>
    </row>
    <row r="79">
      <c r="B79" s="13">
        <f>IF($A79="","",SUMIFS('Veresiye'!$D:$D,'Veresiye'!$B:$B,$A79,'Veresiye'!$C:$C,"Borç"))</f>
        <v/>
      </c>
      <c r="C79" s="13">
        <f>IF($A79="","",SUMIFS('Veresiye'!$D:$D,'Veresiye'!$B:$B,$A79,'Veresiye'!$C:$C,"Ödeme"))</f>
        <v/>
      </c>
      <c r="D79" s="13">
        <f>IF($A79="","",$B79-$C79)</f>
        <v/>
      </c>
      <c r="E79" s="14">
        <f>IF($A79="","",IF(COUNTIF('Veresiye'!$B$2:$B$301,$A79)=0,"",SUMPRODUCT(MAX(('Veresiye'!$B$2:$B$301=$A79)*'Veresiye'!$A$2:$A$301))))</f>
        <v/>
      </c>
      <c r="F79" s="15">
        <f>IF($A79="","",IF($D79&gt;0,"Borçlu","Kapandı"))</f>
        <v/>
      </c>
    </row>
    <row r="80">
      <c r="B80" s="13">
        <f>IF($A80="","",SUMIFS('Veresiye'!$D:$D,'Veresiye'!$B:$B,$A80,'Veresiye'!$C:$C,"Borç"))</f>
        <v/>
      </c>
      <c r="C80" s="13">
        <f>IF($A80="","",SUMIFS('Veresiye'!$D:$D,'Veresiye'!$B:$B,$A80,'Veresiye'!$C:$C,"Ödeme"))</f>
        <v/>
      </c>
      <c r="D80" s="13">
        <f>IF($A80="","",$B80-$C80)</f>
        <v/>
      </c>
      <c r="E80" s="14">
        <f>IF($A80="","",IF(COUNTIF('Veresiye'!$B$2:$B$301,$A80)=0,"",SUMPRODUCT(MAX(('Veresiye'!$B$2:$B$301=$A80)*'Veresiye'!$A$2:$A$301))))</f>
        <v/>
      </c>
      <c r="F80" s="15">
        <f>IF($A80="","",IF($D80&gt;0,"Borçlu","Kapandı"))</f>
        <v/>
      </c>
    </row>
    <row r="81">
      <c r="B81" s="13">
        <f>IF($A81="","",SUMIFS('Veresiye'!$D:$D,'Veresiye'!$B:$B,$A81,'Veresiye'!$C:$C,"Borç"))</f>
        <v/>
      </c>
      <c r="C81" s="13">
        <f>IF($A81="","",SUMIFS('Veresiye'!$D:$D,'Veresiye'!$B:$B,$A81,'Veresiye'!$C:$C,"Ödeme"))</f>
        <v/>
      </c>
      <c r="D81" s="13">
        <f>IF($A81="","",$B81-$C81)</f>
        <v/>
      </c>
      <c r="E81" s="14">
        <f>IF($A81="","",IF(COUNTIF('Veresiye'!$B$2:$B$301,$A81)=0,"",SUMPRODUCT(MAX(('Veresiye'!$B$2:$B$301=$A81)*'Veresiye'!$A$2:$A$301))))</f>
        <v/>
      </c>
      <c r="F81" s="15">
        <f>IF($A81="","",IF($D81&gt;0,"Borçlu","Kapandı"))</f>
        <v/>
      </c>
    </row>
    <row r="82">
      <c r="B82" s="13">
        <f>IF($A82="","",SUMIFS('Veresiye'!$D:$D,'Veresiye'!$B:$B,$A82,'Veresiye'!$C:$C,"Borç"))</f>
        <v/>
      </c>
      <c r="C82" s="13">
        <f>IF($A82="","",SUMIFS('Veresiye'!$D:$D,'Veresiye'!$B:$B,$A82,'Veresiye'!$C:$C,"Ödeme"))</f>
        <v/>
      </c>
      <c r="D82" s="13">
        <f>IF($A82="","",$B82-$C82)</f>
        <v/>
      </c>
      <c r="E82" s="14">
        <f>IF($A82="","",IF(COUNTIF('Veresiye'!$B$2:$B$301,$A82)=0,"",SUMPRODUCT(MAX(('Veresiye'!$B$2:$B$301=$A82)*'Veresiye'!$A$2:$A$301))))</f>
        <v/>
      </c>
      <c r="F82" s="15">
        <f>IF($A82="","",IF($D82&gt;0,"Borçlu","Kapandı"))</f>
        <v/>
      </c>
    </row>
    <row r="83">
      <c r="B83" s="13">
        <f>IF($A83="","",SUMIFS('Veresiye'!$D:$D,'Veresiye'!$B:$B,$A83,'Veresiye'!$C:$C,"Borç"))</f>
        <v/>
      </c>
      <c r="C83" s="13">
        <f>IF($A83="","",SUMIFS('Veresiye'!$D:$D,'Veresiye'!$B:$B,$A83,'Veresiye'!$C:$C,"Ödeme"))</f>
        <v/>
      </c>
      <c r="D83" s="13">
        <f>IF($A83="","",$B83-$C83)</f>
        <v/>
      </c>
      <c r="E83" s="14">
        <f>IF($A83="","",IF(COUNTIF('Veresiye'!$B$2:$B$301,$A83)=0,"",SUMPRODUCT(MAX(('Veresiye'!$B$2:$B$301=$A83)*'Veresiye'!$A$2:$A$301))))</f>
        <v/>
      </c>
      <c r="F83" s="15">
        <f>IF($A83="","",IF($D83&gt;0,"Borçlu","Kapandı"))</f>
        <v/>
      </c>
    </row>
    <row r="84">
      <c r="B84" s="13">
        <f>IF($A84="","",SUMIFS('Veresiye'!$D:$D,'Veresiye'!$B:$B,$A84,'Veresiye'!$C:$C,"Borç"))</f>
        <v/>
      </c>
      <c r="C84" s="13">
        <f>IF($A84="","",SUMIFS('Veresiye'!$D:$D,'Veresiye'!$B:$B,$A84,'Veresiye'!$C:$C,"Ödeme"))</f>
        <v/>
      </c>
      <c r="D84" s="13">
        <f>IF($A84="","",$B84-$C84)</f>
        <v/>
      </c>
      <c r="E84" s="14">
        <f>IF($A84="","",IF(COUNTIF('Veresiye'!$B$2:$B$301,$A84)=0,"",SUMPRODUCT(MAX(('Veresiye'!$B$2:$B$301=$A84)*'Veresiye'!$A$2:$A$301))))</f>
        <v/>
      </c>
      <c r="F84" s="15">
        <f>IF($A84="","",IF($D84&gt;0,"Borçlu","Kapandı"))</f>
        <v/>
      </c>
    </row>
    <row r="85">
      <c r="B85" s="13">
        <f>IF($A85="","",SUMIFS('Veresiye'!$D:$D,'Veresiye'!$B:$B,$A85,'Veresiye'!$C:$C,"Borç"))</f>
        <v/>
      </c>
      <c r="C85" s="13">
        <f>IF($A85="","",SUMIFS('Veresiye'!$D:$D,'Veresiye'!$B:$B,$A85,'Veresiye'!$C:$C,"Ödeme"))</f>
        <v/>
      </c>
      <c r="D85" s="13">
        <f>IF($A85="","",$B85-$C85)</f>
        <v/>
      </c>
      <c r="E85" s="14">
        <f>IF($A85="","",IF(COUNTIF('Veresiye'!$B$2:$B$301,$A85)=0,"",SUMPRODUCT(MAX(('Veresiye'!$B$2:$B$301=$A85)*'Veresiye'!$A$2:$A$301))))</f>
        <v/>
      </c>
      <c r="F85" s="15">
        <f>IF($A85="","",IF($D85&gt;0,"Borçlu","Kapandı"))</f>
        <v/>
      </c>
    </row>
    <row r="86">
      <c r="B86" s="13">
        <f>IF($A86="","",SUMIFS('Veresiye'!$D:$D,'Veresiye'!$B:$B,$A86,'Veresiye'!$C:$C,"Borç"))</f>
        <v/>
      </c>
      <c r="C86" s="13">
        <f>IF($A86="","",SUMIFS('Veresiye'!$D:$D,'Veresiye'!$B:$B,$A86,'Veresiye'!$C:$C,"Ödeme"))</f>
        <v/>
      </c>
      <c r="D86" s="13">
        <f>IF($A86="","",$B86-$C86)</f>
        <v/>
      </c>
      <c r="E86" s="14">
        <f>IF($A86="","",IF(COUNTIF('Veresiye'!$B$2:$B$301,$A86)=0,"",SUMPRODUCT(MAX(('Veresiye'!$B$2:$B$301=$A86)*'Veresiye'!$A$2:$A$301))))</f>
        <v/>
      </c>
      <c r="F86" s="15">
        <f>IF($A86="","",IF($D86&gt;0,"Borçlu","Kapandı"))</f>
        <v/>
      </c>
    </row>
    <row r="87">
      <c r="B87" s="13">
        <f>IF($A87="","",SUMIFS('Veresiye'!$D:$D,'Veresiye'!$B:$B,$A87,'Veresiye'!$C:$C,"Borç"))</f>
        <v/>
      </c>
      <c r="C87" s="13">
        <f>IF($A87="","",SUMIFS('Veresiye'!$D:$D,'Veresiye'!$B:$B,$A87,'Veresiye'!$C:$C,"Ödeme"))</f>
        <v/>
      </c>
      <c r="D87" s="13">
        <f>IF($A87="","",$B87-$C87)</f>
        <v/>
      </c>
      <c r="E87" s="14">
        <f>IF($A87="","",IF(COUNTIF('Veresiye'!$B$2:$B$301,$A87)=0,"",SUMPRODUCT(MAX(('Veresiye'!$B$2:$B$301=$A87)*'Veresiye'!$A$2:$A$301))))</f>
        <v/>
      </c>
      <c r="F87" s="15">
        <f>IF($A87="","",IF($D87&gt;0,"Borçlu","Kapandı"))</f>
        <v/>
      </c>
    </row>
    <row r="88">
      <c r="B88" s="13">
        <f>IF($A88="","",SUMIFS('Veresiye'!$D:$D,'Veresiye'!$B:$B,$A88,'Veresiye'!$C:$C,"Borç"))</f>
        <v/>
      </c>
      <c r="C88" s="13">
        <f>IF($A88="","",SUMIFS('Veresiye'!$D:$D,'Veresiye'!$B:$B,$A88,'Veresiye'!$C:$C,"Ödeme"))</f>
        <v/>
      </c>
      <c r="D88" s="13">
        <f>IF($A88="","",$B88-$C88)</f>
        <v/>
      </c>
      <c r="E88" s="14">
        <f>IF($A88="","",IF(COUNTIF('Veresiye'!$B$2:$B$301,$A88)=0,"",SUMPRODUCT(MAX(('Veresiye'!$B$2:$B$301=$A88)*'Veresiye'!$A$2:$A$301))))</f>
        <v/>
      </c>
      <c r="F88" s="15">
        <f>IF($A88="","",IF($D88&gt;0,"Borçlu","Kapandı"))</f>
        <v/>
      </c>
    </row>
    <row r="89">
      <c r="B89" s="13">
        <f>IF($A89="","",SUMIFS('Veresiye'!$D:$D,'Veresiye'!$B:$B,$A89,'Veresiye'!$C:$C,"Borç"))</f>
        <v/>
      </c>
      <c r="C89" s="13">
        <f>IF($A89="","",SUMIFS('Veresiye'!$D:$D,'Veresiye'!$B:$B,$A89,'Veresiye'!$C:$C,"Ödeme"))</f>
        <v/>
      </c>
      <c r="D89" s="13">
        <f>IF($A89="","",$B89-$C89)</f>
        <v/>
      </c>
      <c r="E89" s="14">
        <f>IF($A89="","",IF(COUNTIF('Veresiye'!$B$2:$B$301,$A89)=0,"",SUMPRODUCT(MAX(('Veresiye'!$B$2:$B$301=$A89)*'Veresiye'!$A$2:$A$301))))</f>
        <v/>
      </c>
      <c r="F89" s="15">
        <f>IF($A89="","",IF($D89&gt;0,"Borçlu","Kapandı"))</f>
        <v/>
      </c>
    </row>
    <row r="90">
      <c r="B90" s="13">
        <f>IF($A90="","",SUMIFS('Veresiye'!$D:$D,'Veresiye'!$B:$B,$A90,'Veresiye'!$C:$C,"Borç"))</f>
        <v/>
      </c>
      <c r="C90" s="13">
        <f>IF($A90="","",SUMIFS('Veresiye'!$D:$D,'Veresiye'!$B:$B,$A90,'Veresiye'!$C:$C,"Ödeme"))</f>
        <v/>
      </c>
      <c r="D90" s="13">
        <f>IF($A90="","",$B90-$C90)</f>
        <v/>
      </c>
      <c r="E90" s="14">
        <f>IF($A90="","",IF(COUNTIF('Veresiye'!$B$2:$B$301,$A90)=0,"",SUMPRODUCT(MAX(('Veresiye'!$B$2:$B$301=$A90)*'Veresiye'!$A$2:$A$301))))</f>
        <v/>
      </c>
      <c r="F90" s="15">
        <f>IF($A90="","",IF($D90&gt;0,"Borçlu","Kapandı"))</f>
        <v/>
      </c>
    </row>
    <row r="91">
      <c r="B91" s="13">
        <f>IF($A91="","",SUMIFS('Veresiye'!$D:$D,'Veresiye'!$B:$B,$A91,'Veresiye'!$C:$C,"Borç"))</f>
        <v/>
      </c>
      <c r="C91" s="13">
        <f>IF($A91="","",SUMIFS('Veresiye'!$D:$D,'Veresiye'!$B:$B,$A91,'Veresiye'!$C:$C,"Ödeme"))</f>
        <v/>
      </c>
      <c r="D91" s="13">
        <f>IF($A91="","",$B91-$C91)</f>
        <v/>
      </c>
      <c r="E91" s="14">
        <f>IF($A91="","",IF(COUNTIF('Veresiye'!$B$2:$B$301,$A91)=0,"",SUMPRODUCT(MAX(('Veresiye'!$B$2:$B$301=$A91)*'Veresiye'!$A$2:$A$301))))</f>
        <v/>
      </c>
      <c r="F91" s="15">
        <f>IF($A91="","",IF($D91&gt;0,"Borçlu","Kapandı"))</f>
        <v/>
      </c>
    </row>
    <row r="92">
      <c r="B92" s="13">
        <f>IF($A92="","",SUMIFS('Veresiye'!$D:$D,'Veresiye'!$B:$B,$A92,'Veresiye'!$C:$C,"Borç"))</f>
        <v/>
      </c>
      <c r="C92" s="13">
        <f>IF($A92="","",SUMIFS('Veresiye'!$D:$D,'Veresiye'!$B:$B,$A92,'Veresiye'!$C:$C,"Ödeme"))</f>
        <v/>
      </c>
      <c r="D92" s="13">
        <f>IF($A92="","",$B92-$C92)</f>
        <v/>
      </c>
      <c r="E92" s="14">
        <f>IF($A92="","",IF(COUNTIF('Veresiye'!$B$2:$B$301,$A92)=0,"",SUMPRODUCT(MAX(('Veresiye'!$B$2:$B$301=$A92)*'Veresiye'!$A$2:$A$301))))</f>
        <v/>
      </c>
      <c r="F92" s="15">
        <f>IF($A92="","",IF($D92&gt;0,"Borçlu","Kapandı"))</f>
        <v/>
      </c>
    </row>
    <row r="93">
      <c r="B93" s="13">
        <f>IF($A93="","",SUMIFS('Veresiye'!$D:$D,'Veresiye'!$B:$B,$A93,'Veresiye'!$C:$C,"Borç"))</f>
        <v/>
      </c>
      <c r="C93" s="13">
        <f>IF($A93="","",SUMIFS('Veresiye'!$D:$D,'Veresiye'!$B:$B,$A93,'Veresiye'!$C:$C,"Ödeme"))</f>
        <v/>
      </c>
      <c r="D93" s="13">
        <f>IF($A93="","",$B93-$C93)</f>
        <v/>
      </c>
      <c r="E93" s="14">
        <f>IF($A93="","",IF(COUNTIF('Veresiye'!$B$2:$B$301,$A93)=0,"",SUMPRODUCT(MAX(('Veresiye'!$B$2:$B$301=$A93)*'Veresiye'!$A$2:$A$301))))</f>
        <v/>
      </c>
      <c r="F93" s="15">
        <f>IF($A93="","",IF($D93&gt;0,"Borçlu","Kapandı"))</f>
        <v/>
      </c>
    </row>
    <row r="94">
      <c r="B94" s="13">
        <f>IF($A94="","",SUMIFS('Veresiye'!$D:$D,'Veresiye'!$B:$B,$A94,'Veresiye'!$C:$C,"Borç"))</f>
        <v/>
      </c>
      <c r="C94" s="13">
        <f>IF($A94="","",SUMIFS('Veresiye'!$D:$D,'Veresiye'!$B:$B,$A94,'Veresiye'!$C:$C,"Ödeme"))</f>
        <v/>
      </c>
      <c r="D94" s="13">
        <f>IF($A94="","",$B94-$C94)</f>
        <v/>
      </c>
      <c r="E94" s="14">
        <f>IF($A94="","",IF(COUNTIF('Veresiye'!$B$2:$B$301,$A94)=0,"",SUMPRODUCT(MAX(('Veresiye'!$B$2:$B$301=$A94)*'Veresiye'!$A$2:$A$301))))</f>
        <v/>
      </c>
      <c r="F94" s="15">
        <f>IF($A94="","",IF($D94&gt;0,"Borçlu","Kapandı"))</f>
        <v/>
      </c>
    </row>
    <row r="95">
      <c r="B95" s="13">
        <f>IF($A95="","",SUMIFS('Veresiye'!$D:$D,'Veresiye'!$B:$B,$A95,'Veresiye'!$C:$C,"Borç"))</f>
        <v/>
      </c>
      <c r="C95" s="13">
        <f>IF($A95="","",SUMIFS('Veresiye'!$D:$D,'Veresiye'!$B:$B,$A95,'Veresiye'!$C:$C,"Ödeme"))</f>
        <v/>
      </c>
      <c r="D95" s="13">
        <f>IF($A95="","",$B95-$C95)</f>
        <v/>
      </c>
      <c r="E95" s="14">
        <f>IF($A95="","",IF(COUNTIF('Veresiye'!$B$2:$B$301,$A95)=0,"",SUMPRODUCT(MAX(('Veresiye'!$B$2:$B$301=$A95)*'Veresiye'!$A$2:$A$301))))</f>
        <v/>
      </c>
      <c r="F95" s="15">
        <f>IF($A95="","",IF($D95&gt;0,"Borçlu","Kapandı"))</f>
        <v/>
      </c>
    </row>
    <row r="96">
      <c r="B96" s="13">
        <f>IF($A96="","",SUMIFS('Veresiye'!$D:$D,'Veresiye'!$B:$B,$A96,'Veresiye'!$C:$C,"Borç"))</f>
        <v/>
      </c>
      <c r="C96" s="13">
        <f>IF($A96="","",SUMIFS('Veresiye'!$D:$D,'Veresiye'!$B:$B,$A96,'Veresiye'!$C:$C,"Ödeme"))</f>
        <v/>
      </c>
      <c r="D96" s="13">
        <f>IF($A96="","",$B96-$C96)</f>
        <v/>
      </c>
      <c r="E96" s="14">
        <f>IF($A96="","",IF(COUNTIF('Veresiye'!$B$2:$B$301,$A96)=0,"",SUMPRODUCT(MAX(('Veresiye'!$B$2:$B$301=$A96)*'Veresiye'!$A$2:$A$301))))</f>
        <v/>
      </c>
      <c r="F96" s="15">
        <f>IF($A96="","",IF($D96&gt;0,"Borçlu","Kapandı"))</f>
        <v/>
      </c>
    </row>
    <row r="97">
      <c r="B97" s="13">
        <f>IF($A97="","",SUMIFS('Veresiye'!$D:$D,'Veresiye'!$B:$B,$A97,'Veresiye'!$C:$C,"Borç"))</f>
        <v/>
      </c>
      <c r="C97" s="13">
        <f>IF($A97="","",SUMIFS('Veresiye'!$D:$D,'Veresiye'!$B:$B,$A97,'Veresiye'!$C:$C,"Ödeme"))</f>
        <v/>
      </c>
      <c r="D97" s="13">
        <f>IF($A97="","",$B97-$C97)</f>
        <v/>
      </c>
      <c r="E97" s="14">
        <f>IF($A97="","",IF(COUNTIF('Veresiye'!$B$2:$B$301,$A97)=0,"",SUMPRODUCT(MAX(('Veresiye'!$B$2:$B$301=$A97)*'Veresiye'!$A$2:$A$301))))</f>
        <v/>
      </c>
      <c r="F97" s="15">
        <f>IF($A97="","",IF($D97&gt;0,"Borçlu","Kapandı"))</f>
        <v/>
      </c>
    </row>
    <row r="98">
      <c r="B98" s="13">
        <f>IF($A98="","",SUMIFS('Veresiye'!$D:$D,'Veresiye'!$B:$B,$A98,'Veresiye'!$C:$C,"Borç"))</f>
        <v/>
      </c>
      <c r="C98" s="13">
        <f>IF($A98="","",SUMIFS('Veresiye'!$D:$D,'Veresiye'!$B:$B,$A98,'Veresiye'!$C:$C,"Ödeme"))</f>
        <v/>
      </c>
      <c r="D98" s="13">
        <f>IF($A98="","",$B98-$C98)</f>
        <v/>
      </c>
      <c r="E98" s="14">
        <f>IF($A98="","",IF(COUNTIF('Veresiye'!$B$2:$B$301,$A98)=0,"",SUMPRODUCT(MAX(('Veresiye'!$B$2:$B$301=$A98)*'Veresiye'!$A$2:$A$301))))</f>
        <v/>
      </c>
      <c r="F98" s="15">
        <f>IF($A98="","",IF($D98&gt;0,"Borçlu","Kapandı"))</f>
        <v/>
      </c>
    </row>
    <row r="99">
      <c r="B99" s="13">
        <f>IF($A99="","",SUMIFS('Veresiye'!$D:$D,'Veresiye'!$B:$B,$A99,'Veresiye'!$C:$C,"Borç"))</f>
        <v/>
      </c>
      <c r="C99" s="13">
        <f>IF($A99="","",SUMIFS('Veresiye'!$D:$D,'Veresiye'!$B:$B,$A99,'Veresiye'!$C:$C,"Ödeme"))</f>
        <v/>
      </c>
      <c r="D99" s="13">
        <f>IF($A99="","",$B99-$C99)</f>
        <v/>
      </c>
      <c r="E99" s="14">
        <f>IF($A99="","",IF(COUNTIF('Veresiye'!$B$2:$B$301,$A99)=0,"",SUMPRODUCT(MAX(('Veresiye'!$B$2:$B$301=$A99)*'Veresiye'!$A$2:$A$301))))</f>
        <v/>
      </c>
      <c r="F99" s="15">
        <f>IF($A99="","",IF($D99&gt;0,"Borçlu","Kapandı"))</f>
        <v/>
      </c>
    </row>
    <row r="100">
      <c r="B100" s="13">
        <f>IF($A100="","",SUMIFS('Veresiye'!$D:$D,'Veresiye'!$B:$B,$A100,'Veresiye'!$C:$C,"Borç"))</f>
        <v/>
      </c>
      <c r="C100" s="13">
        <f>IF($A100="","",SUMIFS('Veresiye'!$D:$D,'Veresiye'!$B:$B,$A100,'Veresiye'!$C:$C,"Ödeme"))</f>
        <v/>
      </c>
      <c r="D100" s="13">
        <f>IF($A100="","",$B100-$C100)</f>
        <v/>
      </c>
      <c r="E100" s="14">
        <f>IF($A100="","",IF(COUNTIF('Veresiye'!$B$2:$B$301,$A100)=0,"",SUMPRODUCT(MAX(('Veresiye'!$B$2:$B$301=$A100)*'Veresiye'!$A$2:$A$301))))</f>
        <v/>
      </c>
      <c r="F100" s="15">
        <f>IF($A100="","",IF($D100&gt;0,"Borçlu","Kapandı"))</f>
        <v/>
      </c>
    </row>
    <row r="101">
      <c r="B101" s="13">
        <f>IF($A101="","",SUMIFS('Veresiye'!$D:$D,'Veresiye'!$B:$B,$A101,'Veresiye'!$C:$C,"Borç"))</f>
        <v/>
      </c>
      <c r="C101" s="13">
        <f>IF($A101="","",SUMIFS('Veresiye'!$D:$D,'Veresiye'!$B:$B,$A101,'Veresiye'!$C:$C,"Ödeme"))</f>
        <v/>
      </c>
      <c r="D101" s="13">
        <f>IF($A101="","",$B101-$C101)</f>
        <v/>
      </c>
      <c r="E101" s="14">
        <f>IF($A101="","",IF(COUNTIF('Veresiye'!$B$2:$B$301,$A101)=0,"",SUMPRODUCT(MAX(('Veresiye'!$B$2:$B$301=$A101)*'Veresiye'!$A$2:$A$301))))</f>
        <v/>
      </c>
      <c r="F101" s="15">
        <f>IF($A101="","",IF($D101&gt;0,"Borçlu","Kapandı"))</f>
        <v/>
      </c>
    </row>
    <row r="102">
      <c r="B102" s="13">
        <f>IF($A102="","",SUMIFS('Veresiye'!$D:$D,'Veresiye'!$B:$B,$A102,'Veresiye'!$C:$C,"Borç"))</f>
        <v/>
      </c>
      <c r="C102" s="13">
        <f>IF($A102="","",SUMIFS('Veresiye'!$D:$D,'Veresiye'!$B:$B,$A102,'Veresiye'!$C:$C,"Ödeme"))</f>
        <v/>
      </c>
      <c r="D102" s="13">
        <f>IF($A102="","",$B102-$C102)</f>
        <v/>
      </c>
      <c r="E102" s="14">
        <f>IF($A102="","",IF(COUNTIF('Veresiye'!$B$2:$B$301,$A102)=0,"",SUMPRODUCT(MAX(('Veresiye'!$B$2:$B$301=$A102)*'Veresiye'!$A$2:$A$301))))</f>
        <v/>
      </c>
      <c r="F102" s="15">
        <f>IF($A102="","",IF($D102&gt;0,"Borçlu","Kapandı"))</f>
        <v/>
      </c>
    </row>
    <row r="103">
      <c r="B103" s="13">
        <f>IF($A103="","",SUMIFS('Veresiye'!$D:$D,'Veresiye'!$B:$B,$A103,'Veresiye'!$C:$C,"Borç"))</f>
        <v/>
      </c>
      <c r="C103" s="13">
        <f>IF($A103="","",SUMIFS('Veresiye'!$D:$D,'Veresiye'!$B:$B,$A103,'Veresiye'!$C:$C,"Ödeme"))</f>
        <v/>
      </c>
      <c r="D103" s="13">
        <f>IF($A103="","",$B103-$C103)</f>
        <v/>
      </c>
      <c r="E103" s="14">
        <f>IF($A103="","",IF(COUNTIF('Veresiye'!$B$2:$B$301,$A103)=0,"",SUMPRODUCT(MAX(('Veresiye'!$B$2:$B$301=$A103)*'Veresiye'!$A$2:$A$301))))</f>
        <v/>
      </c>
      <c r="F103" s="15">
        <f>IF($A103="","",IF($D103&gt;0,"Borçlu","Kapandı"))</f>
        <v/>
      </c>
    </row>
    <row r="104">
      <c r="B104" s="13">
        <f>IF($A104="","",SUMIFS('Veresiye'!$D:$D,'Veresiye'!$B:$B,$A104,'Veresiye'!$C:$C,"Borç"))</f>
        <v/>
      </c>
      <c r="C104" s="13">
        <f>IF($A104="","",SUMIFS('Veresiye'!$D:$D,'Veresiye'!$B:$B,$A104,'Veresiye'!$C:$C,"Ödeme"))</f>
        <v/>
      </c>
      <c r="D104" s="13">
        <f>IF($A104="","",$B104-$C104)</f>
        <v/>
      </c>
      <c r="E104" s="14">
        <f>IF($A104="","",IF(COUNTIF('Veresiye'!$B$2:$B$301,$A104)=0,"",SUMPRODUCT(MAX(('Veresiye'!$B$2:$B$301=$A104)*'Veresiye'!$A$2:$A$301))))</f>
        <v/>
      </c>
      <c r="F104" s="15">
        <f>IF($A104="","",IF($D104&gt;0,"Borçlu","Kapandı"))</f>
        <v/>
      </c>
    </row>
    <row r="105">
      <c r="B105" s="13">
        <f>IF($A105="","",SUMIFS('Veresiye'!$D:$D,'Veresiye'!$B:$B,$A105,'Veresiye'!$C:$C,"Borç"))</f>
        <v/>
      </c>
      <c r="C105" s="13">
        <f>IF($A105="","",SUMIFS('Veresiye'!$D:$D,'Veresiye'!$B:$B,$A105,'Veresiye'!$C:$C,"Ödeme"))</f>
        <v/>
      </c>
      <c r="D105" s="13">
        <f>IF($A105="","",$B105-$C105)</f>
        <v/>
      </c>
      <c r="E105" s="14">
        <f>IF($A105="","",IF(COUNTIF('Veresiye'!$B$2:$B$301,$A105)=0,"",SUMPRODUCT(MAX(('Veresiye'!$B$2:$B$301=$A105)*'Veresiye'!$A$2:$A$301))))</f>
        <v/>
      </c>
      <c r="F105" s="15">
        <f>IF($A105="","",IF($D105&gt;0,"Borçlu","Kapandı"))</f>
        <v/>
      </c>
    </row>
    <row r="106">
      <c r="B106" s="13">
        <f>IF($A106="","",SUMIFS('Veresiye'!$D:$D,'Veresiye'!$B:$B,$A106,'Veresiye'!$C:$C,"Borç"))</f>
        <v/>
      </c>
      <c r="C106" s="13">
        <f>IF($A106="","",SUMIFS('Veresiye'!$D:$D,'Veresiye'!$B:$B,$A106,'Veresiye'!$C:$C,"Ödeme"))</f>
        <v/>
      </c>
      <c r="D106" s="13">
        <f>IF($A106="","",$B106-$C106)</f>
        <v/>
      </c>
      <c r="E106" s="14">
        <f>IF($A106="","",IF(COUNTIF('Veresiye'!$B$2:$B$301,$A106)=0,"",SUMPRODUCT(MAX(('Veresiye'!$B$2:$B$301=$A106)*'Veresiye'!$A$2:$A$301))))</f>
        <v/>
      </c>
      <c r="F106" s="15">
        <f>IF($A106="","",IF($D106&gt;0,"Borçlu","Kapandı"))</f>
        <v/>
      </c>
    </row>
    <row r="107">
      <c r="B107" s="13">
        <f>IF($A107="","",SUMIFS('Veresiye'!$D:$D,'Veresiye'!$B:$B,$A107,'Veresiye'!$C:$C,"Borç"))</f>
        <v/>
      </c>
      <c r="C107" s="13">
        <f>IF($A107="","",SUMIFS('Veresiye'!$D:$D,'Veresiye'!$B:$B,$A107,'Veresiye'!$C:$C,"Ödeme"))</f>
        <v/>
      </c>
      <c r="D107" s="13">
        <f>IF($A107="","",$B107-$C107)</f>
        <v/>
      </c>
      <c r="E107" s="14">
        <f>IF($A107="","",IF(COUNTIF('Veresiye'!$B$2:$B$301,$A107)=0,"",SUMPRODUCT(MAX(('Veresiye'!$B$2:$B$301=$A107)*'Veresiye'!$A$2:$A$301))))</f>
        <v/>
      </c>
      <c r="F107" s="15">
        <f>IF($A107="","",IF($D107&gt;0,"Borçlu","Kapandı"))</f>
        <v/>
      </c>
    </row>
    <row r="108">
      <c r="B108" s="13">
        <f>IF($A108="","",SUMIFS('Veresiye'!$D:$D,'Veresiye'!$B:$B,$A108,'Veresiye'!$C:$C,"Borç"))</f>
        <v/>
      </c>
      <c r="C108" s="13">
        <f>IF($A108="","",SUMIFS('Veresiye'!$D:$D,'Veresiye'!$B:$B,$A108,'Veresiye'!$C:$C,"Ödeme"))</f>
        <v/>
      </c>
      <c r="D108" s="13">
        <f>IF($A108="","",$B108-$C108)</f>
        <v/>
      </c>
      <c r="E108" s="14">
        <f>IF($A108="","",IF(COUNTIF('Veresiye'!$B$2:$B$301,$A108)=0,"",SUMPRODUCT(MAX(('Veresiye'!$B$2:$B$301=$A108)*'Veresiye'!$A$2:$A$301))))</f>
        <v/>
      </c>
      <c r="F108" s="15">
        <f>IF($A108="","",IF($D108&gt;0,"Borçlu","Kapandı"))</f>
        <v/>
      </c>
    </row>
    <row r="109">
      <c r="B109" s="13">
        <f>IF($A109="","",SUMIFS('Veresiye'!$D:$D,'Veresiye'!$B:$B,$A109,'Veresiye'!$C:$C,"Borç"))</f>
        <v/>
      </c>
      <c r="C109" s="13">
        <f>IF($A109="","",SUMIFS('Veresiye'!$D:$D,'Veresiye'!$B:$B,$A109,'Veresiye'!$C:$C,"Ödeme"))</f>
        <v/>
      </c>
      <c r="D109" s="13">
        <f>IF($A109="","",$B109-$C109)</f>
        <v/>
      </c>
      <c r="E109" s="14">
        <f>IF($A109="","",IF(COUNTIF('Veresiye'!$B$2:$B$301,$A109)=0,"",SUMPRODUCT(MAX(('Veresiye'!$B$2:$B$301=$A109)*'Veresiye'!$A$2:$A$301))))</f>
        <v/>
      </c>
      <c r="F109" s="15">
        <f>IF($A109="","",IF($D109&gt;0,"Borçlu","Kapandı"))</f>
        <v/>
      </c>
    </row>
    <row r="110">
      <c r="B110" s="13">
        <f>IF($A110="","",SUMIFS('Veresiye'!$D:$D,'Veresiye'!$B:$B,$A110,'Veresiye'!$C:$C,"Borç"))</f>
        <v/>
      </c>
      <c r="C110" s="13">
        <f>IF($A110="","",SUMIFS('Veresiye'!$D:$D,'Veresiye'!$B:$B,$A110,'Veresiye'!$C:$C,"Ödeme"))</f>
        <v/>
      </c>
      <c r="D110" s="13">
        <f>IF($A110="","",$B110-$C110)</f>
        <v/>
      </c>
      <c r="E110" s="14">
        <f>IF($A110="","",IF(COUNTIF('Veresiye'!$B$2:$B$301,$A110)=0,"",SUMPRODUCT(MAX(('Veresiye'!$B$2:$B$301=$A110)*'Veresiye'!$A$2:$A$301))))</f>
        <v/>
      </c>
      <c r="F110" s="15">
        <f>IF($A110="","",IF($D110&gt;0,"Borçlu","Kapandı"))</f>
        <v/>
      </c>
    </row>
    <row r="111">
      <c r="B111" s="13">
        <f>IF($A111="","",SUMIFS('Veresiye'!$D:$D,'Veresiye'!$B:$B,$A111,'Veresiye'!$C:$C,"Borç"))</f>
        <v/>
      </c>
      <c r="C111" s="13">
        <f>IF($A111="","",SUMIFS('Veresiye'!$D:$D,'Veresiye'!$B:$B,$A111,'Veresiye'!$C:$C,"Ödeme"))</f>
        <v/>
      </c>
      <c r="D111" s="13">
        <f>IF($A111="","",$B111-$C111)</f>
        <v/>
      </c>
      <c r="E111" s="14">
        <f>IF($A111="","",IF(COUNTIF('Veresiye'!$B$2:$B$301,$A111)=0,"",SUMPRODUCT(MAX(('Veresiye'!$B$2:$B$301=$A111)*'Veresiye'!$A$2:$A$301))))</f>
        <v/>
      </c>
      <c r="F111" s="15">
        <f>IF($A111="","",IF($D111&gt;0,"Borçlu","Kapandı"))</f>
        <v/>
      </c>
    </row>
    <row r="112">
      <c r="B112" s="13">
        <f>IF($A112="","",SUMIFS('Veresiye'!$D:$D,'Veresiye'!$B:$B,$A112,'Veresiye'!$C:$C,"Borç"))</f>
        <v/>
      </c>
      <c r="C112" s="13">
        <f>IF($A112="","",SUMIFS('Veresiye'!$D:$D,'Veresiye'!$B:$B,$A112,'Veresiye'!$C:$C,"Ödeme"))</f>
        <v/>
      </c>
      <c r="D112" s="13">
        <f>IF($A112="","",$B112-$C112)</f>
        <v/>
      </c>
      <c r="E112" s="14">
        <f>IF($A112="","",IF(COUNTIF('Veresiye'!$B$2:$B$301,$A112)=0,"",SUMPRODUCT(MAX(('Veresiye'!$B$2:$B$301=$A112)*'Veresiye'!$A$2:$A$301))))</f>
        <v/>
      </c>
      <c r="F112" s="15">
        <f>IF($A112="","",IF($D112&gt;0,"Borçlu","Kapandı"))</f>
        <v/>
      </c>
    </row>
    <row r="113">
      <c r="B113" s="13">
        <f>IF($A113="","",SUMIFS('Veresiye'!$D:$D,'Veresiye'!$B:$B,$A113,'Veresiye'!$C:$C,"Borç"))</f>
        <v/>
      </c>
      <c r="C113" s="13">
        <f>IF($A113="","",SUMIFS('Veresiye'!$D:$D,'Veresiye'!$B:$B,$A113,'Veresiye'!$C:$C,"Ödeme"))</f>
        <v/>
      </c>
      <c r="D113" s="13">
        <f>IF($A113="","",$B113-$C113)</f>
        <v/>
      </c>
      <c r="E113" s="14">
        <f>IF($A113="","",IF(COUNTIF('Veresiye'!$B$2:$B$301,$A113)=0,"",SUMPRODUCT(MAX(('Veresiye'!$B$2:$B$301=$A113)*'Veresiye'!$A$2:$A$301))))</f>
        <v/>
      </c>
      <c r="F113" s="15">
        <f>IF($A113="","",IF($D113&gt;0,"Borçlu","Kapandı"))</f>
        <v/>
      </c>
    </row>
    <row r="114">
      <c r="B114" s="13">
        <f>IF($A114="","",SUMIFS('Veresiye'!$D:$D,'Veresiye'!$B:$B,$A114,'Veresiye'!$C:$C,"Borç"))</f>
        <v/>
      </c>
      <c r="C114" s="13">
        <f>IF($A114="","",SUMIFS('Veresiye'!$D:$D,'Veresiye'!$B:$B,$A114,'Veresiye'!$C:$C,"Ödeme"))</f>
        <v/>
      </c>
      <c r="D114" s="13">
        <f>IF($A114="","",$B114-$C114)</f>
        <v/>
      </c>
      <c r="E114" s="14">
        <f>IF($A114="","",IF(COUNTIF('Veresiye'!$B$2:$B$301,$A114)=0,"",SUMPRODUCT(MAX(('Veresiye'!$B$2:$B$301=$A114)*'Veresiye'!$A$2:$A$301))))</f>
        <v/>
      </c>
      <c r="F114" s="15">
        <f>IF($A114="","",IF($D114&gt;0,"Borçlu","Kapandı"))</f>
        <v/>
      </c>
    </row>
    <row r="115">
      <c r="B115" s="13">
        <f>IF($A115="","",SUMIFS('Veresiye'!$D:$D,'Veresiye'!$B:$B,$A115,'Veresiye'!$C:$C,"Borç"))</f>
        <v/>
      </c>
      <c r="C115" s="13">
        <f>IF($A115="","",SUMIFS('Veresiye'!$D:$D,'Veresiye'!$B:$B,$A115,'Veresiye'!$C:$C,"Ödeme"))</f>
        <v/>
      </c>
      <c r="D115" s="13">
        <f>IF($A115="","",$B115-$C115)</f>
        <v/>
      </c>
      <c r="E115" s="14">
        <f>IF($A115="","",IF(COUNTIF('Veresiye'!$B$2:$B$301,$A115)=0,"",SUMPRODUCT(MAX(('Veresiye'!$B$2:$B$301=$A115)*'Veresiye'!$A$2:$A$301))))</f>
        <v/>
      </c>
      <c r="F115" s="15">
        <f>IF($A115="","",IF($D115&gt;0,"Borçlu","Kapandı"))</f>
        <v/>
      </c>
    </row>
    <row r="116">
      <c r="B116" s="13">
        <f>IF($A116="","",SUMIFS('Veresiye'!$D:$D,'Veresiye'!$B:$B,$A116,'Veresiye'!$C:$C,"Borç"))</f>
        <v/>
      </c>
      <c r="C116" s="13">
        <f>IF($A116="","",SUMIFS('Veresiye'!$D:$D,'Veresiye'!$B:$B,$A116,'Veresiye'!$C:$C,"Ödeme"))</f>
        <v/>
      </c>
      <c r="D116" s="13">
        <f>IF($A116="","",$B116-$C116)</f>
        <v/>
      </c>
      <c r="E116" s="14">
        <f>IF($A116="","",IF(COUNTIF('Veresiye'!$B$2:$B$301,$A116)=0,"",SUMPRODUCT(MAX(('Veresiye'!$B$2:$B$301=$A116)*'Veresiye'!$A$2:$A$301))))</f>
        <v/>
      </c>
      <c r="F116" s="15">
        <f>IF($A116="","",IF($D116&gt;0,"Borçlu","Kapandı"))</f>
        <v/>
      </c>
    </row>
    <row r="117">
      <c r="B117" s="13">
        <f>IF($A117="","",SUMIFS('Veresiye'!$D:$D,'Veresiye'!$B:$B,$A117,'Veresiye'!$C:$C,"Borç"))</f>
        <v/>
      </c>
      <c r="C117" s="13">
        <f>IF($A117="","",SUMIFS('Veresiye'!$D:$D,'Veresiye'!$B:$B,$A117,'Veresiye'!$C:$C,"Ödeme"))</f>
        <v/>
      </c>
      <c r="D117" s="13">
        <f>IF($A117="","",$B117-$C117)</f>
        <v/>
      </c>
      <c r="E117" s="14">
        <f>IF($A117="","",IF(COUNTIF('Veresiye'!$B$2:$B$301,$A117)=0,"",SUMPRODUCT(MAX(('Veresiye'!$B$2:$B$301=$A117)*'Veresiye'!$A$2:$A$301))))</f>
        <v/>
      </c>
      <c r="F117" s="15">
        <f>IF($A117="","",IF($D117&gt;0,"Borçlu","Kapandı"))</f>
        <v/>
      </c>
    </row>
    <row r="118">
      <c r="B118" s="13">
        <f>IF($A118="","",SUMIFS('Veresiye'!$D:$D,'Veresiye'!$B:$B,$A118,'Veresiye'!$C:$C,"Borç"))</f>
        <v/>
      </c>
      <c r="C118" s="13">
        <f>IF($A118="","",SUMIFS('Veresiye'!$D:$D,'Veresiye'!$B:$B,$A118,'Veresiye'!$C:$C,"Ödeme"))</f>
        <v/>
      </c>
      <c r="D118" s="13">
        <f>IF($A118="","",$B118-$C118)</f>
        <v/>
      </c>
      <c r="E118" s="14">
        <f>IF($A118="","",IF(COUNTIF('Veresiye'!$B$2:$B$301,$A118)=0,"",SUMPRODUCT(MAX(('Veresiye'!$B$2:$B$301=$A118)*'Veresiye'!$A$2:$A$301))))</f>
        <v/>
      </c>
      <c r="F118" s="15">
        <f>IF($A118="","",IF($D118&gt;0,"Borçlu","Kapandı"))</f>
        <v/>
      </c>
    </row>
    <row r="119">
      <c r="B119" s="13">
        <f>IF($A119="","",SUMIFS('Veresiye'!$D:$D,'Veresiye'!$B:$B,$A119,'Veresiye'!$C:$C,"Borç"))</f>
        <v/>
      </c>
      <c r="C119" s="13">
        <f>IF($A119="","",SUMIFS('Veresiye'!$D:$D,'Veresiye'!$B:$B,$A119,'Veresiye'!$C:$C,"Ödeme"))</f>
        <v/>
      </c>
      <c r="D119" s="13">
        <f>IF($A119="","",$B119-$C119)</f>
        <v/>
      </c>
      <c r="E119" s="14">
        <f>IF($A119="","",IF(COUNTIF('Veresiye'!$B$2:$B$301,$A119)=0,"",SUMPRODUCT(MAX(('Veresiye'!$B$2:$B$301=$A119)*'Veresiye'!$A$2:$A$301))))</f>
        <v/>
      </c>
      <c r="F119" s="15">
        <f>IF($A119="","",IF($D119&gt;0,"Borçlu","Kapandı"))</f>
        <v/>
      </c>
    </row>
    <row r="120">
      <c r="B120" s="13">
        <f>IF($A120="","",SUMIFS('Veresiye'!$D:$D,'Veresiye'!$B:$B,$A120,'Veresiye'!$C:$C,"Borç"))</f>
        <v/>
      </c>
      <c r="C120" s="13">
        <f>IF($A120="","",SUMIFS('Veresiye'!$D:$D,'Veresiye'!$B:$B,$A120,'Veresiye'!$C:$C,"Ödeme"))</f>
        <v/>
      </c>
      <c r="D120" s="13">
        <f>IF($A120="","",$B120-$C120)</f>
        <v/>
      </c>
      <c r="E120" s="14">
        <f>IF($A120="","",IF(COUNTIF('Veresiye'!$B$2:$B$301,$A120)=0,"",SUMPRODUCT(MAX(('Veresiye'!$B$2:$B$301=$A120)*'Veresiye'!$A$2:$A$301))))</f>
        <v/>
      </c>
      <c r="F120" s="15">
        <f>IF($A120="","",IF($D120&gt;0,"Borçlu","Kapandı"))</f>
        <v/>
      </c>
    </row>
    <row r="121">
      <c r="B121" s="13">
        <f>IF($A121="","",SUMIFS('Veresiye'!$D:$D,'Veresiye'!$B:$B,$A121,'Veresiye'!$C:$C,"Borç"))</f>
        <v/>
      </c>
      <c r="C121" s="13">
        <f>IF($A121="","",SUMIFS('Veresiye'!$D:$D,'Veresiye'!$B:$B,$A121,'Veresiye'!$C:$C,"Ödeme"))</f>
        <v/>
      </c>
      <c r="D121" s="13">
        <f>IF($A121="","",$B121-$C121)</f>
        <v/>
      </c>
      <c r="E121" s="14">
        <f>IF($A121="","",IF(COUNTIF('Veresiye'!$B$2:$B$301,$A121)=0,"",SUMPRODUCT(MAX(('Veresiye'!$B$2:$B$301=$A121)*'Veresiye'!$A$2:$A$301))))</f>
        <v/>
      </c>
      <c r="F121" s="15">
        <f>IF($A121="","",IF($D121&gt;0,"Borçlu","Kapandı"))</f>
        <v/>
      </c>
    </row>
    <row r="122">
      <c r="B122" s="13">
        <f>IF($A122="","",SUMIFS('Veresiye'!$D:$D,'Veresiye'!$B:$B,$A122,'Veresiye'!$C:$C,"Borç"))</f>
        <v/>
      </c>
      <c r="C122" s="13">
        <f>IF($A122="","",SUMIFS('Veresiye'!$D:$D,'Veresiye'!$B:$B,$A122,'Veresiye'!$C:$C,"Ödeme"))</f>
        <v/>
      </c>
      <c r="D122" s="13">
        <f>IF($A122="","",$B122-$C122)</f>
        <v/>
      </c>
      <c r="E122" s="14">
        <f>IF($A122="","",IF(COUNTIF('Veresiye'!$B$2:$B$301,$A122)=0,"",SUMPRODUCT(MAX(('Veresiye'!$B$2:$B$301=$A122)*'Veresiye'!$A$2:$A$301))))</f>
        <v/>
      </c>
      <c r="F122" s="15">
        <f>IF($A122="","",IF($D122&gt;0,"Borçlu","Kapandı"))</f>
        <v/>
      </c>
    </row>
    <row r="123">
      <c r="B123" s="13">
        <f>IF($A123="","",SUMIFS('Veresiye'!$D:$D,'Veresiye'!$B:$B,$A123,'Veresiye'!$C:$C,"Borç"))</f>
        <v/>
      </c>
      <c r="C123" s="13">
        <f>IF($A123="","",SUMIFS('Veresiye'!$D:$D,'Veresiye'!$B:$B,$A123,'Veresiye'!$C:$C,"Ödeme"))</f>
        <v/>
      </c>
      <c r="D123" s="13">
        <f>IF($A123="","",$B123-$C123)</f>
        <v/>
      </c>
      <c r="E123" s="14">
        <f>IF($A123="","",IF(COUNTIF('Veresiye'!$B$2:$B$301,$A123)=0,"",SUMPRODUCT(MAX(('Veresiye'!$B$2:$B$301=$A123)*'Veresiye'!$A$2:$A$301))))</f>
        <v/>
      </c>
      <c r="F123" s="15">
        <f>IF($A123="","",IF($D123&gt;0,"Borçlu","Kapandı"))</f>
        <v/>
      </c>
    </row>
    <row r="124">
      <c r="B124" s="13">
        <f>IF($A124="","",SUMIFS('Veresiye'!$D:$D,'Veresiye'!$B:$B,$A124,'Veresiye'!$C:$C,"Borç"))</f>
        <v/>
      </c>
      <c r="C124" s="13">
        <f>IF($A124="","",SUMIFS('Veresiye'!$D:$D,'Veresiye'!$B:$B,$A124,'Veresiye'!$C:$C,"Ödeme"))</f>
        <v/>
      </c>
      <c r="D124" s="13">
        <f>IF($A124="","",$B124-$C124)</f>
        <v/>
      </c>
      <c r="E124" s="14">
        <f>IF($A124="","",IF(COUNTIF('Veresiye'!$B$2:$B$301,$A124)=0,"",SUMPRODUCT(MAX(('Veresiye'!$B$2:$B$301=$A124)*'Veresiye'!$A$2:$A$301))))</f>
        <v/>
      </c>
      <c r="F124" s="15">
        <f>IF($A124="","",IF($D124&gt;0,"Borçlu","Kapandı"))</f>
        <v/>
      </c>
    </row>
    <row r="125">
      <c r="B125" s="13">
        <f>IF($A125="","",SUMIFS('Veresiye'!$D:$D,'Veresiye'!$B:$B,$A125,'Veresiye'!$C:$C,"Borç"))</f>
        <v/>
      </c>
      <c r="C125" s="13">
        <f>IF($A125="","",SUMIFS('Veresiye'!$D:$D,'Veresiye'!$B:$B,$A125,'Veresiye'!$C:$C,"Ödeme"))</f>
        <v/>
      </c>
      <c r="D125" s="13">
        <f>IF($A125="","",$B125-$C125)</f>
        <v/>
      </c>
      <c r="E125" s="14">
        <f>IF($A125="","",IF(COUNTIF('Veresiye'!$B$2:$B$301,$A125)=0,"",SUMPRODUCT(MAX(('Veresiye'!$B$2:$B$301=$A125)*'Veresiye'!$A$2:$A$301))))</f>
        <v/>
      </c>
      <c r="F125" s="15">
        <f>IF($A125="","",IF($D125&gt;0,"Borçlu","Kapandı"))</f>
        <v/>
      </c>
    </row>
    <row r="126">
      <c r="B126" s="13">
        <f>IF($A126="","",SUMIFS('Veresiye'!$D:$D,'Veresiye'!$B:$B,$A126,'Veresiye'!$C:$C,"Borç"))</f>
        <v/>
      </c>
      <c r="C126" s="13">
        <f>IF($A126="","",SUMIFS('Veresiye'!$D:$D,'Veresiye'!$B:$B,$A126,'Veresiye'!$C:$C,"Ödeme"))</f>
        <v/>
      </c>
      <c r="D126" s="13">
        <f>IF($A126="","",$B126-$C126)</f>
        <v/>
      </c>
      <c r="E126" s="14">
        <f>IF($A126="","",IF(COUNTIF('Veresiye'!$B$2:$B$301,$A126)=0,"",SUMPRODUCT(MAX(('Veresiye'!$B$2:$B$301=$A126)*'Veresiye'!$A$2:$A$301))))</f>
        <v/>
      </c>
      <c r="F126" s="15">
        <f>IF($A126="","",IF($D126&gt;0,"Borçlu","Kapandı"))</f>
        <v/>
      </c>
    </row>
    <row r="127">
      <c r="B127" s="13">
        <f>IF($A127="","",SUMIFS('Veresiye'!$D:$D,'Veresiye'!$B:$B,$A127,'Veresiye'!$C:$C,"Borç"))</f>
        <v/>
      </c>
      <c r="C127" s="13">
        <f>IF($A127="","",SUMIFS('Veresiye'!$D:$D,'Veresiye'!$B:$B,$A127,'Veresiye'!$C:$C,"Ödeme"))</f>
        <v/>
      </c>
      <c r="D127" s="13">
        <f>IF($A127="","",$B127-$C127)</f>
        <v/>
      </c>
      <c r="E127" s="14">
        <f>IF($A127="","",IF(COUNTIF('Veresiye'!$B$2:$B$301,$A127)=0,"",SUMPRODUCT(MAX(('Veresiye'!$B$2:$B$301=$A127)*'Veresiye'!$A$2:$A$301))))</f>
        <v/>
      </c>
      <c r="F127" s="15">
        <f>IF($A127="","",IF($D127&gt;0,"Borçlu","Kapandı"))</f>
        <v/>
      </c>
    </row>
    <row r="128">
      <c r="B128" s="13">
        <f>IF($A128="","",SUMIFS('Veresiye'!$D:$D,'Veresiye'!$B:$B,$A128,'Veresiye'!$C:$C,"Borç"))</f>
        <v/>
      </c>
      <c r="C128" s="13">
        <f>IF($A128="","",SUMIFS('Veresiye'!$D:$D,'Veresiye'!$B:$B,$A128,'Veresiye'!$C:$C,"Ödeme"))</f>
        <v/>
      </c>
      <c r="D128" s="13">
        <f>IF($A128="","",$B128-$C128)</f>
        <v/>
      </c>
      <c r="E128" s="14">
        <f>IF($A128="","",IF(COUNTIF('Veresiye'!$B$2:$B$301,$A128)=0,"",SUMPRODUCT(MAX(('Veresiye'!$B$2:$B$301=$A128)*'Veresiye'!$A$2:$A$301))))</f>
        <v/>
      </c>
      <c r="F128" s="15">
        <f>IF($A128="","",IF($D128&gt;0,"Borçlu","Kapandı"))</f>
        <v/>
      </c>
    </row>
    <row r="129">
      <c r="B129" s="13">
        <f>IF($A129="","",SUMIFS('Veresiye'!$D:$D,'Veresiye'!$B:$B,$A129,'Veresiye'!$C:$C,"Borç"))</f>
        <v/>
      </c>
      <c r="C129" s="13">
        <f>IF($A129="","",SUMIFS('Veresiye'!$D:$D,'Veresiye'!$B:$B,$A129,'Veresiye'!$C:$C,"Ödeme"))</f>
        <v/>
      </c>
      <c r="D129" s="13">
        <f>IF($A129="","",$B129-$C129)</f>
        <v/>
      </c>
      <c r="E129" s="14">
        <f>IF($A129="","",IF(COUNTIF('Veresiye'!$B$2:$B$301,$A129)=0,"",SUMPRODUCT(MAX(('Veresiye'!$B$2:$B$301=$A129)*'Veresiye'!$A$2:$A$301))))</f>
        <v/>
      </c>
      <c r="F129" s="15">
        <f>IF($A129="","",IF($D129&gt;0,"Borçlu","Kapandı"))</f>
        <v/>
      </c>
    </row>
    <row r="130">
      <c r="B130" s="13">
        <f>IF($A130="","",SUMIFS('Veresiye'!$D:$D,'Veresiye'!$B:$B,$A130,'Veresiye'!$C:$C,"Borç"))</f>
        <v/>
      </c>
      <c r="C130" s="13">
        <f>IF($A130="","",SUMIFS('Veresiye'!$D:$D,'Veresiye'!$B:$B,$A130,'Veresiye'!$C:$C,"Ödeme"))</f>
        <v/>
      </c>
      <c r="D130" s="13">
        <f>IF($A130="","",$B130-$C130)</f>
        <v/>
      </c>
      <c r="E130" s="14">
        <f>IF($A130="","",IF(COUNTIF('Veresiye'!$B$2:$B$301,$A130)=0,"",SUMPRODUCT(MAX(('Veresiye'!$B$2:$B$301=$A130)*'Veresiye'!$A$2:$A$301))))</f>
        <v/>
      </c>
      <c r="F130" s="15">
        <f>IF($A130="","",IF($D130&gt;0,"Borçlu","Kapandı"))</f>
        <v/>
      </c>
    </row>
    <row r="131">
      <c r="B131" s="13">
        <f>IF($A131="","",SUMIFS('Veresiye'!$D:$D,'Veresiye'!$B:$B,$A131,'Veresiye'!$C:$C,"Borç"))</f>
        <v/>
      </c>
      <c r="C131" s="13">
        <f>IF($A131="","",SUMIFS('Veresiye'!$D:$D,'Veresiye'!$B:$B,$A131,'Veresiye'!$C:$C,"Ödeme"))</f>
        <v/>
      </c>
      <c r="D131" s="13">
        <f>IF($A131="","",$B131-$C131)</f>
        <v/>
      </c>
      <c r="E131" s="14">
        <f>IF($A131="","",IF(COUNTIF('Veresiye'!$B$2:$B$301,$A131)=0,"",SUMPRODUCT(MAX(('Veresiye'!$B$2:$B$301=$A131)*'Veresiye'!$A$2:$A$301))))</f>
        <v/>
      </c>
      <c r="F131" s="15">
        <f>IF($A131="","",IF($D131&gt;0,"Borçlu","Kapandı"))</f>
        <v/>
      </c>
    </row>
    <row r="132">
      <c r="B132" s="13">
        <f>IF($A132="","",SUMIFS('Veresiye'!$D:$D,'Veresiye'!$B:$B,$A132,'Veresiye'!$C:$C,"Borç"))</f>
        <v/>
      </c>
      <c r="C132" s="13">
        <f>IF($A132="","",SUMIFS('Veresiye'!$D:$D,'Veresiye'!$B:$B,$A132,'Veresiye'!$C:$C,"Ödeme"))</f>
        <v/>
      </c>
      <c r="D132" s="13">
        <f>IF($A132="","",$B132-$C132)</f>
        <v/>
      </c>
      <c r="E132" s="14">
        <f>IF($A132="","",IF(COUNTIF('Veresiye'!$B$2:$B$301,$A132)=0,"",SUMPRODUCT(MAX(('Veresiye'!$B$2:$B$301=$A132)*'Veresiye'!$A$2:$A$301))))</f>
        <v/>
      </c>
      <c r="F132" s="15">
        <f>IF($A132="","",IF($D132&gt;0,"Borçlu","Kapandı"))</f>
        <v/>
      </c>
    </row>
    <row r="133">
      <c r="B133" s="13">
        <f>IF($A133="","",SUMIFS('Veresiye'!$D:$D,'Veresiye'!$B:$B,$A133,'Veresiye'!$C:$C,"Borç"))</f>
        <v/>
      </c>
      <c r="C133" s="13">
        <f>IF($A133="","",SUMIFS('Veresiye'!$D:$D,'Veresiye'!$B:$B,$A133,'Veresiye'!$C:$C,"Ödeme"))</f>
        <v/>
      </c>
      <c r="D133" s="13">
        <f>IF($A133="","",$B133-$C133)</f>
        <v/>
      </c>
      <c r="E133" s="14">
        <f>IF($A133="","",IF(COUNTIF('Veresiye'!$B$2:$B$301,$A133)=0,"",SUMPRODUCT(MAX(('Veresiye'!$B$2:$B$301=$A133)*'Veresiye'!$A$2:$A$301))))</f>
        <v/>
      </c>
      <c r="F133" s="15">
        <f>IF($A133="","",IF($D133&gt;0,"Borçlu","Kapandı"))</f>
        <v/>
      </c>
    </row>
    <row r="134">
      <c r="B134" s="13">
        <f>IF($A134="","",SUMIFS('Veresiye'!$D:$D,'Veresiye'!$B:$B,$A134,'Veresiye'!$C:$C,"Borç"))</f>
        <v/>
      </c>
      <c r="C134" s="13">
        <f>IF($A134="","",SUMIFS('Veresiye'!$D:$D,'Veresiye'!$B:$B,$A134,'Veresiye'!$C:$C,"Ödeme"))</f>
        <v/>
      </c>
      <c r="D134" s="13">
        <f>IF($A134="","",$B134-$C134)</f>
        <v/>
      </c>
      <c r="E134" s="14">
        <f>IF($A134="","",IF(COUNTIF('Veresiye'!$B$2:$B$301,$A134)=0,"",SUMPRODUCT(MAX(('Veresiye'!$B$2:$B$301=$A134)*'Veresiye'!$A$2:$A$301))))</f>
        <v/>
      </c>
      <c r="F134" s="15">
        <f>IF($A134="","",IF($D134&gt;0,"Borçlu","Kapandı"))</f>
        <v/>
      </c>
    </row>
    <row r="135">
      <c r="B135" s="13">
        <f>IF($A135="","",SUMIFS('Veresiye'!$D:$D,'Veresiye'!$B:$B,$A135,'Veresiye'!$C:$C,"Borç"))</f>
        <v/>
      </c>
      <c r="C135" s="13">
        <f>IF($A135="","",SUMIFS('Veresiye'!$D:$D,'Veresiye'!$B:$B,$A135,'Veresiye'!$C:$C,"Ödeme"))</f>
        <v/>
      </c>
      <c r="D135" s="13">
        <f>IF($A135="","",$B135-$C135)</f>
        <v/>
      </c>
      <c r="E135" s="14">
        <f>IF($A135="","",IF(COUNTIF('Veresiye'!$B$2:$B$301,$A135)=0,"",SUMPRODUCT(MAX(('Veresiye'!$B$2:$B$301=$A135)*'Veresiye'!$A$2:$A$301))))</f>
        <v/>
      </c>
      <c r="F135" s="15">
        <f>IF($A135="","",IF($D135&gt;0,"Borçlu","Kapandı"))</f>
        <v/>
      </c>
    </row>
    <row r="136">
      <c r="B136" s="13">
        <f>IF($A136="","",SUMIFS('Veresiye'!$D:$D,'Veresiye'!$B:$B,$A136,'Veresiye'!$C:$C,"Borç"))</f>
        <v/>
      </c>
      <c r="C136" s="13">
        <f>IF($A136="","",SUMIFS('Veresiye'!$D:$D,'Veresiye'!$B:$B,$A136,'Veresiye'!$C:$C,"Ödeme"))</f>
        <v/>
      </c>
      <c r="D136" s="13">
        <f>IF($A136="","",$B136-$C136)</f>
        <v/>
      </c>
      <c r="E136" s="14">
        <f>IF($A136="","",IF(COUNTIF('Veresiye'!$B$2:$B$301,$A136)=0,"",SUMPRODUCT(MAX(('Veresiye'!$B$2:$B$301=$A136)*'Veresiye'!$A$2:$A$301))))</f>
        <v/>
      </c>
      <c r="F136" s="15">
        <f>IF($A136="","",IF($D136&gt;0,"Borçlu","Kapandı"))</f>
        <v/>
      </c>
    </row>
    <row r="137">
      <c r="B137" s="13">
        <f>IF($A137="","",SUMIFS('Veresiye'!$D:$D,'Veresiye'!$B:$B,$A137,'Veresiye'!$C:$C,"Borç"))</f>
        <v/>
      </c>
      <c r="C137" s="13">
        <f>IF($A137="","",SUMIFS('Veresiye'!$D:$D,'Veresiye'!$B:$B,$A137,'Veresiye'!$C:$C,"Ödeme"))</f>
        <v/>
      </c>
      <c r="D137" s="13">
        <f>IF($A137="","",$B137-$C137)</f>
        <v/>
      </c>
      <c r="E137" s="14">
        <f>IF($A137="","",IF(COUNTIF('Veresiye'!$B$2:$B$301,$A137)=0,"",SUMPRODUCT(MAX(('Veresiye'!$B$2:$B$301=$A137)*'Veresiye'!$A$2:$A$301))))</f>
        <v/>
      </c>
      <c r="F137" s="15">
        <f>IF($A137="","",IF($D137&gt;0,"Borçlu","Kapandı"))</f>
        <v/>
      </c>
    </row>
    <row r="138">
      <c r="B138" s="13">
        <f>IF($A138="","",SUMIFS('Veresiye'!$D:$D,'Veresiye'!$B:$B,$A138,'Veresiye'!$C:$C,"Borç"))</f>
        <v/>
      </c>
      <c r="C138" s="13">
        <f>IF($A138="","",SUMIFS('Veresiye'!$D:$D,'Veresiye'!$B:$B,$A138,'Veresiye'!$C:$C,"Ödeme"))</f>
        <v/>
      </c>
      <c r="D138" s="13">
        <f>IF($A138="","",$B138-$C138)</f>
        <v/>
      </c>
      <c r="E138" s="14">
        <f>IF($A138="","",IF(COUNTIF('Veresiye'!$B$2:$B$301,$A138)=0,"",SUMPRODUCT(MAX(('Veresiye'!$B$2:$B$301=$A138)*'Veresiye'!$A$2:$A$301))))</f>
        <v/>
      </c>
      <c r="F138" s="15">
        <f>IF($A138="","",IF($D138&gt;0,"Borçlu","Kapandı"))</f>
        <v/>
      </c>
    </row>
    <row r="139">
      <c r="B139" s="13">
        <f>IF($A139="","",SUMIFS('Veresiye'!$D:$D,'Veresiye'!$B:$B,$A139,'Veresiye'!$C:$C,"Borç"))</f>
        <v/>
      </c>
      <c r="C139" s="13">
        <f>IF($A139="","",SUMIFS('Veresiye'!$D:$D,'Veresiye'!$B:$B,$A139,'Veresiye'!$C:$C,"Ödeme"))</f>
        <v/>
      </c>
      <c r="D139" s="13">
        <f>IF($A139="","",$B139-$C139)</f>
        <v/>
      </c>
      <c r="E139" s="14">
        <f>IF($A139="","",IF(COUNTIF('Veresiye'!$B$2:$B$301,$A139)=0,"",SUMPRODUCT(MAX(('Veresiye'!$B$2:$B$301=$A139)*'Veresiye'!$A$2:$A$301))))</f>
        <v/>
      </c>
      <c r="F139" s="15">
        <f>IF($A139="","",IF($D139&gt;0,"Borçlu","Kapandı"))</f>
        <v/>
      </c>
    </row>
    <row r="140">
      <c r="B140" s="13">
        <f>IF($A140="","",SUMIFS('Veresiye'!$D:$D,'Veresiye'!$B:$B,$A140,'Veresiye'!$C:$C,"Borç"))</f>
        <v/>
      </c>
      <c r="C140" s="13">
        <f>IF($A140="","",SUMIFS('Veresiye'!$D:$D,'Veresiye'!$B:$B,$A140,'Veresiye'!$C:$C,"Ödeme"))</f>
        <v/>
      </c>
      <c r="D140" s="13">
        <f>IF($A140="","",$B140-$C140)</f>
        <v/>
      </c>
      <c r="E140" s="14">
        <f>IF($A140="","",IF(COUNTIF('Veresiye'!$B$2:$B$301,$A140)=0,"",SUMPRODUCT(MAX(('Veresiye'!$B$2:$B$301=$A140)*'Veresiye'!$A$2:$A$301))))</f>
        <v/>
      </c>
      <c r="F140" s="15">
        <f>IF($A140="","",IF($D140&gt;0,"Borçlu","Kapandı"))</f>
        <v/>
      </c>
    </row>
    <row r="141">
      <c r="B141" s="13">
        <f>IF($A141="","",SUMIFS('Veresiye'!$D:$D,'Veresiye'!$B:$B,$A141,'Veresiye'!$C:$C,"Borç"))</f>
        <v/>
      </c>
      <c r="C141" s="13">
        <f>IF($A141="","",SUMIFS('Veresiye'!$D:$D,'Veresiye'!$B:$B,$A141,'Veresiye'!$C:$C,"Ödeme"))</f>
        <v/>
      </c>
      <c r="D141" s="13">
        <f>IF($A141="","",$B141-$C141)</f>
        <v/>
      </c>
      <c r="E141" s="14">
        <f>IF($A141="","",IF(COUNTIF('Veresiye'!$B$2:$B$301,$A141)=0,"",SUMPRODUCT(MAX(('Veresiye'!$B$2:$B$301=$A141)*'Veresiye'!$A$2:$A$301))))</f>
        <v/>
      </c>
      <c r="F141" s="15">
        <f>IF($A141="","",IF($D141&gt;0,"Borçlu","Kapandı"))</f>
        <v/>
      </c>
    </row>
    <row r="142">
      <c r="B142" s="13">
        <f>IF($A142="","",SUMIFS('Veresiye'!$D:$D,'Veresiye'!$B:$B,$A142,'Veresiye'!$C:$C,"Borç"))</f>
        <v/>
      </c>
      <c r="C142" s="13">
        <f>IF($A142="","",SUMIFS('Veresiye'!$D:$D,'Veresiye'!$B:$B,$A142,'Veresiye'!$C:$C,"Ödeme"))</f>
        <v/>
      </c>
      <c r="D142" s="13">
        <f>IF($A142="","",$B142-$C142)</f>
        <v/>
      </c>
      <c r="E142" s="14">
        <f>IF($A142="","",IF(COUNTIF('Veresiye'!$B$2:$B$301,$A142)=0,"",SUMPRODUCT(MAX(('Veresiye'!$B$2:$B$301=$A142)*'Veresiye'!$A$2:$A$301))))</f>
        <v/>
      </c>
      <c r="F142" s="15">
        <f>IF($A142="","",IF($D142&gt;0,"Borçlu","Kapandı"))</f>
        <v/>
      </c>
    </row>
    <row r="143">
      <c r="B143" s="13">
        <f>IF($A143="","",SUMIFS('Veresiye'!$D:$D,'Veresiye'!$B:$B,$A143,'Veresiye'!$C:$C,"Borç"))</f>
        <v/>
      </c>
      <c r="C143" s="13">
        <f>IF($A143="","",SUMIFS('Veresiye'!$D:$D,'Veresiye'!$B:$B,$A143,'Veresiye'!$C:$C,"Ödeme"))</f>
        <v/>
      </c>
      <c r="D143" s="13">
        <f>IF($A143="","",$B143-$C143)</f>
        <v/>
      </c>
      <c r="E143" s="14">
        <f>IF($A143="","",IF(COUNTIF('Veresiye'!$B$2:$B$301,$A143)=0,"",SUMPRODUCT(MAX(('Veresiye'!$B$2:$B$301=$A143)*'Veresiye'!$A$2:$A$301))))</f>
        <v/>
      </c>
      <c r="F143" s="15">
        <f>IF($A143="","",IF($D143&gt;0,"Borçlu","Kapandı"))</f>
        <v/>
      </c>
    </row>
    <row r="144">
      <c r="B144" s="13">
        <f>IF($A144="","",SUMIFS('Veresiye'!$D:$D,'Veresiye'!$B:$B,$A144,'Veresiye'!$C:$C,"Borç"))</f>
        <v/>
      </c>
      <c r="C144" s="13">
        <f>IF($A144="","",SUMIFS('Veresiye'!$D:$D,'Veresiye'!$B:$B,$A144,'Veresiye'!$C:$C,"Ödeme"))</f>
        <v/>
      </c>
      <c r="D144" s="13">
        <f>IF($A144="","",$B144-$C144)</f>
        <v/>
      </c>
      <c r="E144" s="14">
        <f>IF($A144="","",IF(COUNTIF('Veresiye'!$B$2:$B$301,$A144)=0,"",SUMPRODUCT(MAX(('Veresiye'!$B$2:$B$301=$A144)*'Veresiye'!$A$2:$A$301))))</f>
        <v/>
      </c>
      <c r="F144" s="15">
        <f>IF($A144="","",IF($D144&gt;0,"Borçlu","Kapandı"))</f>
        <v/>
      </c>
    </row>
    <row r="145">
      <c r="B145" s="13">
        <f>IF($A145="","",SUMIFS('Veresiye'!$D:$D,'Veresiye'!$B:$B,$A145,'Veresiye'!$C:$C,"Borç"))</f>
        <v/>
      </c>
      <c r="C145" s="13">
        <f>IF($A145="","",SUMIFS('Veresiye'!$D:$D,'Veresiye'!$B:$B,$A145,'Veresiye'!$C:$C,"Ödeme"))</f>
        <v/>
      </c>
      <c r="D145" s="13">
        <f>IF($A145="","",$B145-$C145)</f>
        <v/>
      </c>
      <c r="E145" s="14">
        <f>IF($A145="","",IF(COUNTIF('Veresiye'!$B$2:$B$301,$A145)=0,"",SUMPRODUCT(MAX(('Veresiye'!$B$2:$B$301=$A145)*'Veresiye'!$A$2:$A$301))))</f>
        <v/>
      </c>
      <c r="F145" s="15">
        <f>IF($A145="","",IF($D145&gt;0,"Borçlu","Kapandı"))</f>
        <v/>
      </c>
    </row>
    <row r="146">
      <c r="B146" s="13">
        <f>IF($A146="","",SUMIFS('Veresiye'!$D:$D,'Veresiye'!$B:$B,$A146,'Veresiye'!$C:$C,"Borç"))</f>
        <v/>
      </c>
      <c r="C146" s="13">
        <f>IF($A146="","",SUMIFS('Veresiye'!$D:$D,'Veresiye'!$B:$B,$A146,'Veresiye'!$C:$C,"Ödeme"))</f>
        <v/>
      </c>
      <c r="D146" s="13">
        <f>IF($A146="","",$B146-$C146)</f>
        <v/>
      </c>
      <c r="E146" s="14">
        <f>IF($A146="","",IF(COUNTIF('Veresiye'!$B$2:$B$301,$A146)=0,"",SUMPRODUCT(MAX(('Veresiye'!$B$2:$B$301=$A146)*'Veresiye'!$A$2:$A$301))))</f>
        <v/>
      </c>
      <c r="F146" s="15">
        <f>IF($A146="","",IF($D146&gt;0,"Borçlu","Kapandı"))</f>
        <v/>
      </c>
    </row>
    <row r="147">
      <c r="B147" s="13">
        <f>IF($A147="","",SUMIFS('Veresiye'!$D:$D,'Veresiye'!$B:$B,$A147,'Veresiye'!$C:$C,"Borç"))</f>
        <v/>
      </c>
      <c r="C147" s="13">
        <f>IF($A147="","",SUMIFS('Veresiye'!$D:$D,'Veresiye'!$B:$B,$A147,'Veresiye'!$C:$C,"Ödeme"))</f>
        <v/>
      </c>
      <c r="D147" s="13">
        <f>IF($A147="","",$B147-$C147)</f>
        <v/>
      </c>
      <c r="E147" s="14">
        <f>IF($A147="","",IF(COUNTIF('Veresiye'!$B$2:$B$301,$A147)=0,"",SUMPRODUCT(MAX(('Veresiye'!$B$2:$B$301=$A147)*'Veresiye'!$A$2:$A$301))))</f>
        <v/>
      </c>
      <c r="F147" s="15">
        <f>IF($A147="","",IF($D147&gt;0,"Borçlu","Kapandı"))</f>
        <v/>
      </c>
    </row>
    <row r="148">
      <c r="B148" s="13">
        <f>IF($A148="","",SUMIFS('Veresiye'!$D:$D,'Veresiye'!$B:$B,$A148,'Veresiye'!$C:$C,"Borç"))</f>
        <v/>
      </c>
      <c r="C148" s="13">
        <f>IF($A148="","",SUMIFS('Veresiye'!$D:$D,'Veresiye'!$B:$B,$A148,'Veresiye'!$C:$C,"Ödeme"))</f>
        <v/>
      </c>
      <c r="D148" s="13">
        <f>IF($A148="","",$B148-$C148)</f>
        <v/>
      </c>
      <c r="E148" s="14">
        <f>IF($A148="","",IF(COUNTIF('Veresiye'!$B$2:$B$301,$A148)=0,"",SUMPRODUCT(MAX(('Veresiye'!$B$2:$B$301=$A148)*'Veresiye'!$A$2:$A$301))))</f>
        <v/>
      </c>
      <c r="F148" s="15">
        <f>IF($A148="","",IF($D148&gt;0,"Borçlu","Kapandı"))</f>
        <v/>
      </c>
    </row>
    <row r="149">
      <c r="B149" s="13">
        <f>IF($A149="","",SUMIFS('Veresiye'!$D:$D,'Veresiye'!$B:$B,$A149,'Veresiye'!$C:$C,"Borç"))</f>
        <v/>
      </c>
      <c r="C149" s="13">
        <f>IF($A149="","",SUMIFS('Veresiye'!$D:$D,'Veresiye'!$B:$B,$A149,'Veresiye'!$C:$C,"Ödeme"))</f>
        <v/>
      </c>
      <c r="D149" s="13">
        <f>IF($A149="","",$B149-$C149)</f>
        <v/>
      </c>
      <c r="E149" s="14">
        <f>IF($A149="","",IF(COUNTIF('Veresiye'!$B$2:$B$301,$A149)=0,"",SUMPRODUCT(MAX(('Veresiye'!$B$2:$B$301=$A149)*'Veresiye'!$A$2:$A$301))))</f>
        <v/>
      </c>
      <c r="F149" s="15">
        <f>IF($A149="","",IF($D149&gt;0,"Borçlu","Kapandı"))</f>
        <v/>
      </c>
    </row>
    <row r="150">
      <c r="B150" s="13">
        <f>IF($A150="","",SUMIFS('Veresiye'!$D:$D,'Veresiye'!$B:$B,$A150,'Veresiye'!$C:$C,"Borç"))</f>
        <v/>
      </c>
      <c r="C150" s="13">
        <f>IF($A150="","",SUMIFS('Veresiye'!$D:$D,'Veresiye'!$B:$B,$A150,'Veresiye'!$C:$C,"Ödeme"))</f>
        <v/>
      </c>
      <c r="D150" s="13">
        <f>IF($A150="","",$B150-$C150)</f>
        <v/>
      </c>
      <c r="E150" s="14">
        <f>IF($A150="","",IF(COUNTIF('Veresiye'!$B$2:$B$301,$A150)=0,"",SUMPRODUCT(MAX(('Veresiye'!$B$2:$B$301=$A150)*'Veresiye'!$A$2:$A$301))))</f>
        <v/>
      </c>
      <c r="F150" s="15">
        <f>IF($A150="","",IF($D150&gt;0,"Borçlu","Kapandı"))</f>
        <v/>
      </c>
    </row>
    <row r="151">
      <c r="B151" s="13">
        <f>IF($A151="","",SUMIFS('Veresiye'!$D:$D,'Veresiye'!$B:$B,$A151,'Veresiye'!$C:$C,"Borç"))</f>
        <v/>
      </c>
      <c r="C151" s="13">
        <f>IF($A151="","",SUMIFS('Veresiye'!$D:$D,'Veresiye'!$B:$B,$A151,'Veresiye'!$C:$C,"Ödeme"))</f>
        <v/>
      </c>
      <c r="D151" s="13">
        <f>IF($A151="","",$B151-$C151)</f>
        <v/>
      </c>
      <c r="E151" s="14">
        <f>IF($A151="","",IF(COUNTIF('Veresiye'!$B$2:$B$301,$A151)=0,"",SUMPRODUCT(MAX(('Veresiye'!$B$2:$B$301=$A151)*'Veresiye'!$A$2:$A$301))))</f>
        <v/>
      </c>
      <c r="F151" s="15">
        <f>IF($A151="","",IF($D151&gt;0,"Borçlu","Kapandı"))</f>
        <v/>
      </c>
    </row>
    <row r="152">
      <c r="B152" s="13">
        <f>IF($A152="","",SUMIFS('Veresiye'!$D:$D,'Veresiye'!$B:$B,$A152,'Veresiye'!$C:$C,"Borç"))</f>
        <v/>
      </c>
      <c r="C152" s="13">
        <f>IF($A152="","",SUMIFS('Veresiye'!$D:$D,'Veresiye'!$B:$B,$A152,'Veresiye'!$C:$C,"Ödeme"))</f>
        <v/>
      </c>
      <c r="D152" s="13">
        <f>IF($A152="","",$B152-$C152)</f>
        <v/>
      </c>
      <c r="E152" s="14">
        <f>IF($A152="","",IF(COUNTIF('Veresiye'!$B$2:$B$301,$A152)=0,"",SUMPRODUCT(MAX(('Veresiye'!$B$2:$B$301=$A152)*'Veresiye'!$A$2:$A$301))))</f>
        <v/>
      </c>
      <c r="F152" s="15">
        <f>IF($A152="","",IF($D152&gt;0,"Borçlu","Kapandı"))</f>
        <v/>
      </c>
    </row>
    <row r="153">
      <c r="B153" s="13">
        <f>IF($A153="","",SUMIFS('Veresiye'!$D:$D,'Veresiye'!$B:$B,$A153,'Veresiye'!$C:$C,"Borç"))</f>
        <v/>
      </c>
      <c r="C153" s="13">
        <f>IF($A153="","",SUMIFS('Veresiye'!$D:$D,'Veresiye'!$B:$B,$A153,'Veresiye'!$C:$C,"Ödeme"))</f>
        <v/>
      </c>
      <c r="D153" s="13">
        <f>IF($A153="","",$B153-$C153)</f>
        <v/>
      </c>
      <c r="E153" s="14">
        <f>IF($A153="","",IF(COUNTIF('Veresiye'!$B$2:$B$301,$A153)=0,"",SUMPRODUCT(MAX(('Veresiye'!$B$2:$B$301=$A153)*'Veresiye'!$A$2:$A$301))))</f>
        <v/>
      </c>
      <c r="F153" s="15">
        <f>IF($A153="","",IF($D153&gt;0,"Borçlu","Kapandı"))</f>
        <v/>
      </c>
    </row>
    <row r="154">
      <c r="B154" s="13">
        <f>IF($A154="","",SUMIFS('Veresiye'!$D:$D,'Veresiye'!$B:$B,$A154,'Veresiye'!$C:$C,"Borç"))</f>
        <v/>
      </c>
      <c r="C154" s="13">
        <f>IF($A154="","",SUMIFS('Veresiye'!$D:$D,'Veresiye'!$B:$B,$A154,'Veresiye'!$C:$C,"Ödeme"))</f>
        <v/>
      </c>
      <c r="D154" s="13">
        <f>IF($A154="","",$B154-$C154)</f>
        <v/>
      </c>
      <c r="E154" s="14">
        <f>IF($A154="","",IF(COUNTIF('Veresiye'!$B$2:$B$301,$A154)=0,"",SUMPRODUCT(MAX(('Veresiye'!$B$2:$B$301=$A154)*'Veresiye'!$A$2:$A$301))))</f>
        <v/>
      </c>
      <c r="F154" s="15">
        <f>IF($A154="","",IF($D154&gt;0,"Borçlu","Kapandı"))</f>
        <v/>
      </c>
    </row>
    <row r="155">
      <c r="B155" s="13">
        <f>IF($A155="","",SUMIFS('Veresiye'!$D:$D,'Veresiye'!$B:$B,$A155,'Veresiye'!$C:$C,"Borç"))</f>
        <v/>
      </c>
      <c r="C155" s="13">
        <f>IF($A155="","",SUMIFS('Veresiye'!$D:$D,'Veresiye'!$B:$B,$A155,'Veresiye'!$C:$C,"Ödeme"))</f>
        <v/>
      </c>
      <c r="D155" s="13">
        <f>IF($A155="","",$B155-$C155)</f>
        <v/>
      </c>
      <c r="E155" s="14">
        <f>IF($A155="","",IF(COUNTIF('Veresiye'!$B$2:$B$301,$A155)=0,"",SUMPRODUCT(MAX(('Veresiye'!$B$2:$B$301=$A155)*'Veresiye'!$A$2:$A$301))))</f>
        <v/>
      </c>
      <c r="F155" s="15">
        <f>IF($A155="","",IF($D155&gt;0,"Borçlu","Kapandı"))</f>
        <v/>
      </c>
    </row>
    <row r="156">
      <c r="B156" s="13">
        <f>IF($A156="","",SUMIFS('Veresiye'!$D:$D,'Veresiye'!$B:$B,$A156,'Veresiye'!$C:$C,"Borç"))</f>
        <v/>
      </c>
      <c r="C156" s="13">
        <f>IF($A156="","",SUMIFS('Veresiye'!$D:$D,'Veresiye'!$B:$B,$A156,'Veresiye'!$C:$C,"Ödeme"))</f>
        <v/>
      </c>
      <c r="D156" s="13">
        <f>IF($A156="","",$B156-$C156)</f>
        <v/>
      </c>
      <c r="E156" s="14">
        <f>IF($A156="","",IF(COUNTIF('Veresiye'!$B$2:$B$301,$A156)=0,"",SUMPRODUCT(MAX(('Veresiye'!$B$2:$B$301=$A156)*'Veresiye'!$A$2:$A$301))))</f>
        <v/>
      </c>
      <c r="F156" s="15">
        <f>IF($A156="","",IF($D156&gt;0,"Borçlu","Kapandı"))</f>
        <v/>
      </c>
    </row>
    <row r="157">
      <c r="B157" s="13">
        <f>IF($A157="","",SUMIFS('Veresiye'!$D:$D,'Veresiye'!$B:$B,$A157,'Veresiye'!$C:$C,"Borç"))</f>
        <v/>
      </c>
      <c r="C157" s="13">
        <f>IF($A157="","",SUMIFS('Veresiye'!$D:$D,'Veresiye'!$B:$B,$A157,'Veresiye'!$C:$C,"Ödeme"))</f>
        <v/>
      </c>
      <c r="D157" s="13">
        <f>IF($A157="","",$B157-$C157)</f>
        <v/>
      </c>
      <c r="E157" s="14">
        <f>IF($A157="","",IF(COUNTIF('Veresiye'!$B$2:$B$301,$A157)=0,"",SUMPRODUCT(MAX(('Veresiye'!$B$2:$B$301=$A157)*'Veresiye'!$A$2:$A$301))))</f>
        <v/>
      </c>
      <c r="F157" s="15">
        <f>IF($A157="","",IF($D157&gt;0,"Borçlu","Kapandı"))</f>
        <v/>
      </c>
    </row>
    <row r="158">
      <c r="B158" s="13">
        <f>IF($A158="","",SUMIFS('Veresiye'!$D:$D,'Veresiye'!$B:$B,$A158,'Veresiye'!$C:$C,"Borç"))</f>
        <v/>
      </c>
      <c r="C158" s="13">
        <f>IF($A158="","",SUMIFS('Veresiye'!$D:$D,'Veresiye'!$B:$B,$A158,'Veresiye'!$C:$C,"Ödeme"))</f>
        <v/>
      </c>
      <c r="D158" s="13">
        <f>IF($A158="","",$B158-$C158)</f>
        <v/>
      </c>
      <c r="E158" s="14">
        <f>IF($A158="","",IF(COUNTIF('Veresiye'!$B$2:$B$301,$A158)=0,"",SUMPRODUCT(MAX(('Veresiye'!$B$2:$B$301=$A158)*'Veresiye'!$A$2:$A$301))))</f>
        <v/>
      </c>
      <c r="F158" s="15">
        <f>IF($A158="","",IF($D158&gt;0,"Borçlu","Kapandı"))</f>
        <v/>
      </c>
    </row>
    <row r="159">
      <c r="B159" s="13">
        <f>IF($A159="","",SUMIFS('Veresiye'!$D:$D,'Veresiye'!$B:$B,$A159,'Veresiye'!$C:$C,"Borç"))</f>
        <v/>
      </c>
      <c r="C159" s="13">
        <f>IF($A159="","",SUMIFS('Veresiye'!$D:$D,'Veresiye'!$B:$B,$A159,'Veresiye'!$C:$C,"Ödeme"))</f>
        <v/>
      </c>
      <c r="D159" s="13">
        <f>IF($A159="","",$B159-$C159)</f>
        <v/>
      </c>
      <c r="E159" s="14">
        <f>IF($A159="","",IF(COUNTIF('Veresiye'!$B$2:$B$301,$A159)=0,"",SUMPRODUCT(MAX(('Veresiye'!$B$2:$B$301=$A159)*'Veresiye'!$A$2:$A$301))))</f>
        <v/>
      </c>
      <c r="F159" s="15">
        <f>IF($A159="","",IF($D159&gt;0,"Borçlu","Kapandı"))</f>
        <v/>
      </c>
    </row>
    <row r="160">
      <c r="B160" s="13">
        <f>IF($A160="","",SUMIFS('Veresiye'!$D:$D,'Veresiye'!$B:$B,$A160,'Veresiye'!$C:$C,"Borç"))</f>
        <v/>
      </c>
      <c r="C160" s="13">
        <f>IF($A160="","",SUMIFS('Veresiye'!$D:$D,'Veresiye'!$B:$B,$A160,'Veresiye'!$C:$C,"Ödeme"))</f>
        <v/>
      </c>
      <c r="D160" s="13">
        <f>IF($A160="","",$B160-$C160)</f>
        <v/>
      </c>
      <c r="E160" s="14">
        <f>IF($A160="","",IF(COUNTIF('Veresiye'!$B$2:$B$301,$A160)=0,"",SUMPRODUCT(MAX(('Veresiye'!$B$2:$B$301=$A160)*'Veresiye'!$A$2:$A$301))))</f>
        <v/>
      </c>
      <c r="F160" s="15">
        <f>IF($A160="","",IF($D160&gt;0,"Borçlu","Kapandı"))</f>
        <v/>
      </c>
    </row>
    <row r="161">
      <c r="B161" s="13">
        <f>IF($A161="","",SUMIFS('Veresiye'!$D:$D,'Veresiye'!$B:$B,$A161,'Veresiye'!$C:$C,"Borç"))</f>
        <v/>
      </c>
      <c r="C161" s="13">
        <f>IF($A161="","",SUMIFS('Veresiye'!$D:$D,'Veresiye'!$B:$B,$A161,'Veresiye'!$C:$C,"Ödeme"))</f>
        <v/>
      </c>
      <c r="D161" s="13">
        <f>IF($A161="","",$B161-$C161)</f>
        <v/>
      </c>
      <c r="E161" s="14">
        <f>IF($A161="","",IF(COUNTIF('Veresiye'!$B$2:$B$301,$A161)=0,"",SUMPRODUCT(MAX(('Veresiye'!$B$2:$B$301=$A161)*'Veresiye'!$A$2:$A$301))))</f>
        <v/>
      </c>
      <c r="F161" s="15">
        <f>IF($A161="","",IF($D161&gt;0,"Borçlu","Kapandı"))</f>
        <v/>
      </c>
    </row>
    <row r="162">
      <c r="B162" s="13">
        <f>IF($A162="","",SUMIFS('Veresiye'!$D:$D,'Veresiye'!$B:$B,$A162,'Veresiye'!$C:$C,"Borç"))</f>
        <v/>
      </c>
      <c r="C162" s="13">
        <f>IF($A162="","",SUMIFS('Veresiye'!$D:$D,'Veresiye'!$B:$B,$A162,'Veresiye'!$C:$C,"Ödeme"))</f>
        <v/>
      </c>
      <c r="D162" s="13">
        <f>IF($A162="","",$B162-$C162)</f>
        <v/>
      </c>
      <c r="E162" s="14">
        <f>IF($A162="","",IF(COUNTIF('Veresiye'!$B$2:$B$301,$A162)=0,"",SUMPRODUCT(MAX(('Veresiye'!$B$2:$B$301=$A162)*'Veresiye'!$A$2:$A$301))))</f>
        <v/>
      </c>
      <c r="F162" s="15">
        <f>IF($A162="","",IF($D162&gt;0,"Borçlu","Kapandı"))</f>
        <v/>
      </c>
    </row>
    <row r="163">
      <c r="B163" s="13">
        <f>IF($A163="","",SUMIFS('Veresiye'!$D:$D,'Veresiye'!$B:$B,$A163,'Veresiye'!$C:$C,"Borç"))</f>
        <v/>
      </c>
      <c r="C163" s="13">
        <f>IF($A163="","",SUMIFS('Veresiye'!$D:$D,'Veresiye'!$B:$B,$A163,'Veresiye'!$C:$C,"Ödeme"))</f>
        <v/>
      </c>
      <c r="D163" s="13">
        <f>IF($A163="","",$B163-$C163)</f>
        <v/>
      </c>
      <c r="E163" s="14">
        <f>IF($A163="","",IF(COUNTIF('Veresiye'!$B$2:$B$301,$A163)=0,"",SUMPRODUCT(MAX(('Veresiye'!$B$2:$B$301=$A163)*'Veresiye'!$A$2:$A$301))))</f>
        <v/>
      </c>
      <c r="F163" s="15">
        <f>IF($A163="","",IF($D163&gt;0,"Borçlu","Kapandı"))</f>
        <v/>
      </c>
    </row>
    <row r="164">
      <c r="B164" s="13">
        <f>IF($A164="","",SUMIFS('Veresiye'!$D:$D,'Veresiye'!$B:$B,$A164,'Veresiye'!$C:$C,"Borç"))</f>
        <v/>
      </c>
      <c r="C164" s="13">
        <f>IF($A164="","",SUMIFS('Veresiye'!$D:$D,'Veresiye'!$B:$B,$A164,'Veresiye'!$C:$C,"Ödeme"))</f>
        <v/>
      </c>
      <c r="D164" s="13">
        <f>IF($A164="","",$B164-$C164)</f>
        <v/>
      </c>
      <c r="E164" s="14">
        <f>IF($A164="","",IF(COUNTIF('Veresiye'!$B$2:$B$301,$A164)=0,"",SUMPRODUCT(MAX(('Veresiye'!$B$2:$B$301=$A164)*'Veresiye'!$A$2:$A$301))))</f>
        <v/>
      </c>
      <c r="F164" s="15">
        <f>IF($A164="","",IF($D164&gt;0,"Borçlu","Kapandı"))</f>
        <v/>
      </c>
    </row>
    <row r="165">
      <c r="B165" s="13">
        <f>IF($A165="","",SUMIFS('Veresiye'!$D:$D,'Veresiye'!$B:$B,$A165,'Veresiye'!$C:$C,"Borç"))</f>
        <v/>
      </c>
      <c r="C165" s="13">
        <f>IF($A165="","",SUMIFS('Veresiye'!$D:$D,'Veresiye'!$B:$B,$A165,'Veresiye'!$C:$C,"Ödeme"))</f>
        <v/>
      </c>
      <c r="D165" s="13">
        <f>IF($A165="","",$B165-$C165)</f>
        <v/>
      </c>
      <c r="E165" s="14">
        <f>IF($A165="","",IF(COUNTIF('Veresiye'!$B$2:$B$301,$A165)=0,"",SUMPRODUCT(MAX(('Veresiye'!$B$2:$B$301=$A165)*'Veresiye'!$A$2:$A$301))))</f>
        <v/>
      </c>
      <c r="F165" s="15">
        <f>IF($A165="","",IF($D165&gt;0,"Borçlu","Kapandı"))</f>
        <v/>
      </c>
    </row>
    <row r="166">
      <c r="B166" s="13">
        <f>IF($A166="","",SUMIFS('Veresiye'!$D:$D,'Veresiye'!$B:$B,$A166,'Veresiye'!$C:$C,"Borç"))</f>
        <v/>
      </c>
      <c r="C166" s="13">
        <f>IF($A166="","",SUMIFS('Veresiye'!$D:$D,'Veresiye'!$B:$B,$A166,'Veresiye'!$C:$C,"Ödeme"))</f>
        <v/>
      </c>
      <c r="D166" s="13">
        <f>IF($A166="","",$B166-$C166)</f>
        <v/>
      </c>
      <c r="E166" s="14">
        <f>IF($A166="","",IF(COUNTIF('Veresiye'!$B$2:$B$301,$A166)=0,"",SUMPRODUCT(MAX(('Veresiye'!$B$2:$B$301=$A166)*'Veresiye'!$A$2:$A$301))))</f>
        <v/>
      </c>
      <c r="F166" s="15">
        <f>IF($A166="","",IF($D166&gt;0,"Borçlu","Kapandı"))</f>
        <v/>
      </c>
    </row>
    <row r="167">
      <c r="B167" s="13">
        <f>IF($A167="","",SUMIFS('Veresiye'!$D:$D,'Veresiye'!$B:$B,$A167,'Veresiye'!$C:$C,"Borç"))</f>
        <v/>
      </c>
      <c r="C167" s="13">
        <f>IF($A167="","",SUMIFS('Veresiye'!$D:$D,'Veresiye'!$B:$B,$A167,'Veresiye'!$C:$C,"Ödeme"))</f>
        <v/>
      </c>
      <c r="D167" s="13">
        <f>IF($A167="","",$B167-$C167)</f>
        <v/>
      </c>
      <c r="E167" s="14">
        <f>IF($A167="","",IF(COUNTIF('Veresiye'!$B$2:$B$301,$A167)=0,"",SUMPRODUCT(MAX(('Veresiye'!$B$2:$B$301=$A167)*'Veresiye'!$A$2:$A$301))))</f>
        <v/>
      </c>
      <c r="F167" s="15">
        <f>IF($A167="","",IF($D167&gt;0,"Borçlu","Kapandı"))</f>
        <v/>
      </c>
    </row>
    <row r="168">
      <c r="B168" s="13">
        <f>IF($A168="","",SUMIFS('Veresiye'!$D:$D,'Veresiye'!$B:$B,$A168,'Veresiye'!$C:$C,"Borç"))</f>
        <v/>
      </c>
      <c r="C168" s="13">
        <f>IF($A168="","",SUMIFS('Veresiye'!$D:$D,'Veresiye'!$B:$B,$A168,'Veresiye'!$C:$C,"Ödeme"))</f>
        <v/>
      </c>
      <c r="D168" s="13">
        <f>IF($A168="","",$B168-$C168)</f>
        <v/>
      </c>
      <c r="E168" s="14">
        <f>IF($A168="","",IF(COUNTIF('Veresiye'!$B$2:$B$301,$A168)=0,"",SUMPRODUCT(MAX(('Veresiye'!$B$2:$B$301=$A168)*'Veresiye'!$A$2:$A$301))))</f>
        <v/>
      </c>
      <c r="F168" s="15">
        <f>IF($A168="","",IF($D168&gt;0,"Borçlu","Kapandı"))</f>
        <v/>
      </c>
    </row>
    <row r="169">
      <c r="B169" s="13">
        <f>IF($A169="","",SUMIFS('Veresiye'!$D:$D,'Veresiye'!$B:$B,$A169,'Veresiye'!$C:$C,"Borç"))</f>
        <v/>
      </c>
      <c r="C169" s="13">
        <f>IF($A169="","",SUMIFS('Veresiye'!$D:$D,'Veresiye'!$B:$B,$A169,'Veresiye'!$C:$C,"Ödeme"))</f>
        <v/>
      </c>
      <c r="D169" s="13">
        <f>IF($A169="","",$B169-$C169)</f>
        <v/>
      </c>
      <c r="E169" s="14">
        <f>IF($A169="","",IF(COUNTIF('Veresiye'!$B$2:$B$301,$A169)=0,"",SUMPRODUCT(MAX(('Veresiye'!$B$2:$B$301=$A169)*'Veresiye'!$A$2:$A$301))))</f>
        <v/>
      </c>
      <c r="F169" s="15">
        <f>IF($A169="","",IF($D169&gt;0,"Borçlu","Kapandı"))</f>
        <v/>
      </c>
    </row>
    <row r="170">
      <c r="B170" s="13">
        <f>IF($A170="","",SUMIFS('Veresiye'!$D:$D,'Veresiye'!$B:$B,$A170,'Veresiye'!$C:$C,"Borç"))</f>
        <v/>
      </c>
      <c r="C170" s="13">
        <f>IF($A170="","",SUMIFS('Veresiye'!$D:$D,'Veresiye'!$B:$B,$A170,'Veresiye'!$C:$C,"Ödeme"))</f>
        <v/>
      </c>
      <c r="D170" s="13">
        <f>IF($A170="","",$B170-$C170)</f>
        <v/>
      </c>
      <c r="E170" s="14">
        <f>IF($A170="","",IF(COUNTIF('Veresiye'!$B$2:$B$301,$A170)=0,"",SUMPRODUCT(MAX(('Veresiye'!$B$2:$B$301=$A170)*'Veresiye'!$A$2:$A$301))))</f>
        <v/>
      </c>
      <c r="F170" s="15">
        <f>IF($A170="","",IF($D170&gt;0,"Borçlu","Kapandı"))</f>
        <v/>
      </c>
    </row>
    <row r="171">
      <c r="B171" s="13">
        <f>IF($A171="","",SUMIFS('Veresiye'!$D:$D,'Veresiye'!$B:$B,$A171,'Veresiye'!$C:$C,"Borç"))</f>
        <v/>
      </c>
      <c r="C171" s="13">
        <f>IF($A171="","",SUMIFS('Veresiye'!$D:$D,'Veresiye'!$B:$B,$A171,'Veresiye'!$C:$C,"Ödeme"))</f>
        <v/>
      </c>
      <c r="D171" s="13">
        <f>IF($A171="","",$B171-$C171)</f>
        <v/>
      </c>
      <c r="E171" s="14">
        <f>IF($A171="","",IF(COUNTIF('Veresiye'!$B$2:$B$301,$A171)=0,"",SUMPRODUCT(MAX(('Veresiye'!$B$2:$B$301=$A171)*'Veresiye'!$A$2:$A$301))))</f>
        <v/>
      </c>
      <c r="F171" s="15">
        <f>IF($A171="","",IF($D171&gt;0,"Borçlu","Kapandı"))</f>
        <v/>
      </c>
    </row>
    <row r="172">
      <c r="B172" s="13">
        <f>IF($A172="","",SUMIFS('Veresiye'!$D:$D,'Veresiye'!$B:$B,$A172,'Veresiye'!$C:$C,"Borç"))</f>
        <v/>
      </c>
      <c r="C172" s="13">
        <f>IF($A172="","",SUMIFS('Veresiye'!$D:$D,'Veresiye'!$B:$B,$A172,'Veresiye'!$C:$C,"Ödeme"))</f>
        <v/>
      </c>
      <c r="D172" s="13">
        <f>IF($A172="","",$B172-$C172)</f>
        <v/>
      </c>
      <c r="E172" s="14">
        <f>IF($A172="","",IF(COUNTIF('Veresiye'!$B$2:$B$301,$A172)=0,"",SUMPRODUCT(MAX(('Veresiye'!$B$2:$B$301=$A172)*'Veresiye'!$A$2:$A$301))))</f>
        <v/>
      </c>
      <c r="F172" s="15">
        <f>IF($A172="","",IF($D172&gt;0,"Borçlu","Kapandı"))</f>
        <v/>
      </c>
    </row>
    <row r="173">
      <c r="B173" s="13">
        <f>IF($A173="","",SUMIFS('Veresiye'!$D:$D,'Veresiye'!$B:$B,$A173,'Veresiye'!$C:$C,"Borç"))</f>
        <v/>
      </c>
      <c r="C173" s="13">
        <f>IF($A173="","",SUMIFS('Veresiye'!$D:$D,'Veresiye'!$B:$B,$A173,'Veresiye'!$C:$C,"Ödeme"))</f>
        <v/>
      </c>
      <c r="D173" s="13">
        <f>IF($A173="","",$B173-$C173)</f>
        <v/>
      </c>
      <c r="E173" s="14">
        <f>IF($A173="","",IF(COUNTIF('Veresiye'!$B$2:$B$301,$A173)=0,"",SUMPRODUCT(MAX(('Veresiye'!$B$2:$B$301=$A173)*'Veresiye'!$A$2:$A$301))))</f>
        <v/>
      </c>
      <c r="F173" s="15">
        <f>IF($A173="","",IF($D173&gt;0,"Borçlu","Kapandı"))</f>
        <v/>
      </c>
    </row>
    <row r="174">
      <c r="B174" s="13">
        <f>IF($A174="","",SUMIFS('Veresiye'!$D:$D,'Veresiye'!$B:$B,$A174,'Veresiye'!$C:$C,"Borç"))</f>
        <v/>
      </c>
      <c r="C174" s="13">
        <f>IF($A174="","",SUMIFS('Veresiye'!$D:$D,'Veresiye'!$B:$B,$A174,'Veresiye'!$C:$C,"Ödeme"))</f>
        <v/>
      </c>
      <c r="D174" s="13">
        <f>IF($A174="","",$B174-$C174)</f>
        <v/>
      </c>
      <c r="E174" s="14">
        <f>IF($A174="","",IF(COUNTIF('Veresiye'!$B$2:$B$301,$A174)=0,"",SUMPRODUCT(MAX(('Veresiye'!$B$2:$B$301=$A174)*'Veresiye'!$A$2:$A$301))))</f>
        <v/>
      </c>
      <c r="F174" s="15">
        <f>IF($A174="","",IF($D174&gt;0,"Borçlu","Kapandı"))</f>
        <v/>
      </c>
    </row>
    <row r="175">
      <c r="B175" s="13">
        <f>IF($A175="","",SUMIFS('Veresiye'!$D:$D,'Veresiye'!$B:$B,$A175,'Veresiye'!$C:$C,"Borç"))</f>
        <v/>
      </c>
      <c r="C175" s="13">
        <f>IF($A175="","",SUMIFS('Veresiye'!$D:$D,'Veresiye'!$B:$B,$A175,'Veresiye'!$C:$C,"Ödeme"))</f>
        <v/>
      </c>
      <c r="D175" s="13">
        <f>IF($A175="","",$B175-$C175)</f>
        <v/>
      </c>
      <c r="E175" s="14">
        <f>IF($A175="","",IF(COUNTIF('Veresiye'!$B$2:$B$301,$A175)=0,"",SUMPRODUCT(MAX(('Veresiye'!$B$2:$B$301=$A175)*'Veresiye'!$A$2:$A$301))))</f>
        <v/>
      </c>
      <c r="F175" s="15">
        <f>IF($A175="","",IF($D175&gt;0,"Borçlu","Kapandı"))</f>
        <v/>
      </c>
    </row>
    <row r="176">
      <c r="B176" s="13">
        <f>IF($A176="","",SUMIFS('Veresiye'!$D:$D,'Veresiye'!$B:$B,$A176,'Veresiye'!$C:$C,"Borç"))</f>
        <v/>
      </c>
      <c r="C176" s="13">
        <f>IF($A176="","",SUMIFS('Veresiye'!$D:$D,'Veresiye'!$B:$B,$A176,'Veresiye'!$C:$C,"Ödeme"))</f>
        <v/>
      </c>
      <c r="D176" s="13">
        <f>IF($A176="","",$B176-$C176)</f>
        <v/>
      </c>
      <c r="E176" s="14">
        <f>IF($A176="","",IF(COUNTIF('Veresiye'!$B$2:$B$301,$A176)=0,"",SUMPRODUCT(MAX(('Veresiye'!$B$2:$B$301=$A176)*'Veresiye'!$A$2:$A$301))))</f>
        <v/>
      </c>
      <c r="F176" s="15">
        <f>IF($A176="","",IF($D176&gt;0,"Borçlu","Kapandı"))</f>
        <v/>
      </c>
    </row>
    <row r="177">
      <c r="B177" s="13">
        <f>IF($A177="","",SUMIFS('Veresiye'!$D:$D,'Veresiye'!$B:$B,$A177,'Veresiye'!$C:$C,"Borç"))</f>
        <v/>
      </c>
      <c r="C177" s="13">
        <f>IF($A177="","",SUMIFS('Veresiye'!$D:$D,'Veresiye'!$B:$B,$A177,'Veresiye'!$C:$C,"Ödeme"))</f>
        <v/>
      </c>
      <c r="D177" s="13">
        <f>IF($A177="","",$B177-$C177)</f>
        <v/>
      </c>
      <c r="E177" s="14">
        <f>IF($A177="","",IF(COUNTIF('Veresiye'!$B$2:$B$301,$A177)=0,"",SUMPRODUCT(MAX(('Veresiye'!$B$2:$B$301=$A177)*'Veresiye'!$A$2:$A$301))))</f>
        <v/>
      </c>
      <c r="F177" s="15">
        <f>IF($A177="","",IF($D177&gt;0,"Borçlu","Kapandı"))</f>
        <v/>
      </c>
    </row>
    <row r="178">
      <c r="B178" s="13">
        <f>IF($A178="","",SUMIFS('Veresiye'!$D:$D,'Veresiye'!$B:$B,$A178,'Veresiye'!$C:$C,"Borç"))</f>
        <v/>
      </c>
      <c r="C178" s="13">
        <f>IF($A178="","",SUMIFS('Veresiye'!$D:$D,'Veresiye'!$B:$B,$A178,'Veresiye'!$C:$C,"Ödeme"))</f>
        <v/>
      </c>
      <c r="D178" s="13">
        <f>IF($A178="","",$B178-$C178)</f>
        <v/>
      </c>
      <c r="E178" s="14">
        <f>IF($A178="","",IF(COUNTIF('Veresiye'!$B$2:$B$301,$A178)=0,"",SUMPRODUCT(MAX(('Veresiye'!$B$2:$B$301=$A178)*'Veresiye'!$A$2:$A$301))))</f>
        <v/>
      </c>
      <c r="F178" s="15">
        <f>IF($A178="","",IF($D178&gt;0,"Borçlu","Kapandı"))</f>
        <v/>
      </c>
    </row>
    <row r="179">
      <c r="B179" s="13">
        <f>IF($A179="","",SUMIFS('Veresiye'!$D:$D,'Veresiye'!$B:$B,$A179,'Veresiye'!$C:$C,"Borç"))</f>
        <v/>
      </c>
      <c r="C179" s="13">
        <f>IF($A179="","",SUMIFS('Veresiye'!$D:$D,'Veresiye'!$B:$B,$A179,'Veresiye'!$C:$C,"Ödeme"))</f>
        <v/>
      </c>
      <c r="D179" s="13">
        <f>IF($A179="","",$B179-$C179)</f>
        <v/>
      </c>
      <c r="E179" s="14">
        <f>IF($A179="","",IF(COUNTIF('Veresiye'!$B$2:$B$301,$A179)=0,"",SUMPRODUCT(MAX(('Veresiye'!$B$2:$B$301=$A179)*'Veresiye'!$A$2:$A$301))))</f>
        <v/>
      </c>
      <c r="F179" s="15">
        <f>IF($A179="","",IF($D179&gt;0,"Borçlu","Kapandı"))</f>
        <v/>
      </c>
    </row>
    <row r="180">
      <c r="B180" s="13">
        <f>IF($A180="","",SUMIFS('Veresiye'!$D:$D,'Veresiye'!$B:$B,$A180,'Veresiye'!$C:$C,"Borç"))</f>
        <v/>
      </c>
      <c r="C180" s="13">
        <f>IF($A180="","",SUMIFS('Veresiye'!$D:$D,'Veresiye'!$B:$B,$A180,'Veresiye'!$C:$C,"Ödeme"))</f>
        <v/>
      </c>
      <c r="D180" s="13">
        <f>IF($A180="","",$B180-$C180)</f>
        <v/>
      </c>
      <c r="E180" s="14">
        <f>IF($A180="","",IF(COUNTIF('Veresiye'!$B$2:$B$301,$A180)=0,"",SUMPRODUCT(MAX(('Veresiye'!$B$2:$B$301=$A180)*'Veresiye'!$A$2:$A$301))))</f>
        <v/>
      </c>
      <c r="F180" s="15">
        <f>IF($A180="","",IF($D180&gt;0,"Borçlu","Kapandı"))</f>
        <v/>
      </c>
    </row>
    <row r="181">
      <c r="B181" s="13">
        <f>IF($A181="","",SUMIFS('Veresiye'!$D:$D,'Veresiye'!$B:$B,$A181,'Veresiye'!$C:$C,"Borç"))</f>
        <v/>
      </c>
      <c r="C181" s="13">
        <f>IF($A181="","",SUMIFS('Veresiye'!$D:$D,'Veresiye'!$B:$B,$A181,'Veresiye'!$C:$C,"Ödeme"))</f>
        <v/>
      </c>
      <c r="D181" s="13">
        <f>IF($A181="","",$B181-$C181)</f>
        <v/>
      </c>
      <c r="E181" s="14">
        <f>IF($A181="","",IF(COUNTIF('Veresiye'!$B$2:$B$301,$A181)=0,"",SUMPRODUCT(MAX(('Veresiye'!$B$2:$B$301=$A181)*'Veresiye'!$A$2:$A$301))))</f>
        <v/>
      </c>
      <c r="F181" s="15">
        <f>IF($A181="","",IF($D181&gt;0,"Borçlu","Kapandı"))</f>
        <v/>
      </c>
    </row>
    <row r="182">
      <c r="B182" s="13">
        <f>IF($A182="","",SUMIFS('Veresiye'!$D:$D,'Veresiye'!$B:$B,$A182,'Veresiye'!$C:$C,"Borç"))</f>
        <v/>
      </c>
      <c r="C182" s="13">
        <f>IF($A182="","",SUMIFS('Veresiye'!$D:$D,'Veresiye'!$B:$B,$A182,'Veresiye'!$C:$C,"Ödeme"))</f>
        <v/>
      </c>
      <c r="D182" s="13">
        <f>IF($A182="","",$B182-$C182)</f>
        <v/>
      </c>
      <c r="E182" s="14">
        <f>IF($A182="","",IF(COUNTIF('Veresiye'!$B$2:$B$301,$A182)=0,"",SUMPRODUCT(MAX(('Veresiye'!$B$2:$B$301=$A182)*'Veresiye'!$A$2:$A$301))))</f>
        <v/>
      </c>
      <c r="F182" s="15">
        <f>IF($A182="","",IF($D182&gt;0,"Borçlu","Kapandı"))</f>
        <v/>
      </c>
    </row>
    <row r="183">
      <c r="B183" s="13">
        <f>IF($A183="","",SUMIFS('Veresiye'!$D:$D,'Veresiye'!$B:$B,$A183,'Veresiye'!$C:$C,"Borç"))</f>
        <v/>
      </c>
      <c r="C183" s="13">
        <f>IF($A183="","",SUMIFS('Veresiye'!$D:$D,'Veresiye'!$B:$B,$A183,'Veresiye'!$C:$C,"Ödeme"))</f>
        <v/>
      </c>
      <c r="D183" s="13">
        <f>IF($A183="","",$B183-$C183)</f>
        <v/>
      </c>
      <c r="E183" s="14">
        <f>IF($A183="","",IF(COUNTIF('Veresiye'!$B$2:$B$301,$A183)=0,"",SUMPRODUCT(MAX(('Veresiye'!$B$2:$B$301=$A183)*'Veresiye'!$A$2:$A$301))))</f>
        <v/>
      </c>
      <c r="F183" s="15">
        <f>IF($A183="","",IF($D183&gt;0,"Borçlu","Kapandı"))</f>
        <v/>
      </c>
    </row>
    <row r="184">
      <c r="B184" s="13">
        <f>IF($A184="","",SUMIFS('Veresiye'!$D:$D,'Veresiye'!$B:$B,$A184,'Veresiye'!$C:$C,"Borç"))</f>
        <v/>
      </c>
      <c r="C184" s="13">
        <f>IF($A184="","",SUMIFS('Veresiye'!$D:$D,'Veresiye'!$B:$B,$A184,'Veresiye'!$C:$C,"Ödeme"))</f>
        <v/>
      </c>
      <c r="D184" s="13">
        <f>IF($A184="","",$B184-$C184)</f>
        <v/>
      </c>
      <c r="E184" s="14">
        <f>IF($A184="","",IF(COUNTIF('Veresiye'!$B$2:$B$301,$A184)=0,"",SUMPRODUCT(MAX(('Veresiye'!$B$2:$B$301=$A184)*'Veresiye'!$A$2:$A$301))))</f>
        <v/>
      </c>
      <c r="F184" s="15">
        <f>IF($A184="","",IF($D184&gt;0,"Borçlu","Kapandı"))</f>
        <v/>
      </c>
    </row>
    <row r="185">
      <c r="B185" s="13">
        <f>IF($A185="","",SUMIFS('Veresiye'!$D:$D,'Veresiye'!$B:$B,$A185,'Veresiye'!$C:$C,"Borç"))</f>
        <v/>
      </c>
      <c r="C185" s="13">
        <f>IF($A185="","",SUMIFS('Veresiye'!$D:$D,'Veresiye'!$B:$B,$A185,'Veresiye'!$C:$C,"Ödeme"))</f>
        <v/>
      </c>
      <c r="D185" s="13">
        <f>IF($A185="","",$B185-$C185)</f>
        <v/>
      </c>
      <c r="E185" s="14">
        <f>IF($A185="","",IF(COUNTIF('Veresiye'!$B$2:$B$301,$A185)=0,"",SUMPRODUCT(MAX(('Veresiye'!$B$2:$B$301=$A185)*'Veresiye'!$A$2:$A$301))))</f>
        <v/>
      </c>
      <c r="F185" s="15">
        <f>IF($A185="","",IF($D185&gt;0,"Borçlu","Kapandı"))</f>
        <v/>
      </c>
    </row>
    <row r="186">
      <c r="B186" s="13">
        <f>IF($A186="","",SUMIFS('Veresiye'!$D:$D,'Veresiye'!$B:$B,$A186,'Veresiye'!$C:$C,"Borç"))</f>
        <v/>
      </c>
      <c r="C186" s="13">
        <f>IF($A186="","",SUMIFS('Veresiye'!$D:$D,'Veresiye'!$B:$B,$A186,'Veresiye'!$C:$C,"Ödeme"))</f>
        <v/>
      </c>
      <c r="D186" s="13">
        <f>IF($A186="","",$B186-$C186)</f>
        <v/>
      </c>
      <c r="E186" s="14">
        <f>IF($A186="","",IF(COUNTIF('Veresiye'!$B$2:$B$301,$A186)=0,"",SUMPRODUCT(MAX(('Veresiye'!$B$2:$B$301=$A186)*'Veresiye'!$A$2:$A$301))))</f>
        <v/>
      </c>
      <c r="F186" s="15">
        <f>IF($A186="","",IF($D186&gt;0,"Borçlu","Kapandı"))</f>
        <v/>
      </c>
    </row>
    <row r="187">
      <c r="B187" s="13">
        <f>IF($A187="","",SUMIFS('Veresiye'!$D:$D,'Veresiye'!$B:$B,$A187,'Veresiye'!$C:$C,"Borç"))</f>
        <v/>
      </c>
      <c r="C187" s="13">
        <f>IF($A187="","",SUMIFS('Veresiye'!$D:$D,'Veresiye'!$B:$B,$A187,'Veresiye'!$C:$C,"Ödeme"))</f>
        <v/>
      </c>
      <c r="D187" s="13">
        <f>IF($A187="","",$B187-$C187)</f>
        <v/>
      </c>
      <c r="E187" s="14">
        <f>IF($A187="","",IF(COUNTIF('Veresiye'!$B$2:$B$301,$A187)=0,"",SUMPRODUCT(MAX(('Veresiye'!$B$2:$B$301=$A187)*'Veresiye'!$A$2:$A$301))))</f>
        <v/>
      </c>
      <c r="F187" s="15">
        <f>IF($A187="","",IF($D187&gt;0,"Borçlu","Kapandı"))</f>
        <v/>
      </c>
    </row>
    <row r="188">
      <c r="B188" s="13">
        <f>IF($A188="","",SUMIFS('Veresiye'!$D:$D,'Veresiye'!$B:$B,$A188,'Veresiye'!$C:$C,"Borç"))</f>
        <v/>
      </c>
      <c r="C188" s="13">
        <f>IF($A188="","",SUMIFS('Veresiye'!$D:$D,'Veresiye'!$B:$B,$A188,'Veresiye'!$C:$C,"Ödeme"))</f>
        <v/>
      </c>
      <c r="D188" s="13">
        <f>IF($A188="","",$B188-$C188)</f>
        <v/>
      </c>
      <c r="E188" s="14">
        <f>IF($A188="","",IF(COUNTIF('Veresiye'!$B$2:$B$301,$A188)=0,"",SUMPRODUCT(MAX(('Veresiye'!$B$2:$B$301=$A188)*'Veresiye'!$A$2:$A$301))))</f>
        <v/>
      </c>
      <c r="F188" s="15">
        <f>IF($A188="","",IF($D188&gt;0,"Borçlu","Kapandı"))</f>
        <v/>
      </c>
    </row>
    <row r="189">
      <c r="B189" s="13">
        <f>IF($A189="","",SUMIFS('Veresiye'!$D:$D,'Veresiye'!$B:$B,$A189,'Veresiye'!$C:$C,"Borç"))</f>
        <v/>
      </c>
      <c r="C189" s="13">
        <f>IF($A189="","",SUMIFS('Veresiye'!$D:$D,'Veresiye'!$B:$B,$A189,'Veresiye'!$C:$C,"Ödeme"))</f>
        <v/>
      </c>
      <c r="D189" s="13">
        <f>IF($A189="","",$B189-$C189)</f>
        <v/>
      </c>
      <c r="E189" s="14">
        <f>IF($A189="","",IF(COUNTIF('Veresiye'!$B$2:$B$301,$A189)=0,"",SUMPRODUCT(MAX(('Veresiye'!$B$2:$B$301=$A189)*'Veresiye'!$A$2:$A$301))))</f>
        <v/>
      </c>
      <c r="F189" s="15">
        <f>IF($A189="","",IF($D189&gt;0,"Borçlu","Kapandı"))</f>
        <v/>
      </c>
    </row>
    <row r="190">
      <c r="B190" s="13">
        <f>IF($A190="","",SUMIFS('Veresiye'!$D:$D,'Veresiye'!$B:$B,$A190,'Veresiye'!$C:$C,"Borç"))</f>
        <v/>
      </c>
      <c r="C190" s="13">
        <f>IF($A190="","",SUMIFS('Veresiye'!$D:$D,'Veresiye'!$B:$B,$A190,'Veresiye'!$C:$C,"Ödeme"))</f>
        <v/>
      </c>
      <c r="D190" s="13">
        <f>IF($A190="","",$B190-$C190)</f>
        <v/>
      </c>
      <c r="E190" s="14">
        <f>IF($A190="","",IF(COUNTIF('Veresiye'!$B$2:$B$301,$A190)=0,"",SUMPRODUCT(MAX(('Veresiye'!$B$2:$B$301=$A190)*'Veresiye'!$A$2:$A$301))))</f>
        <v/>
      </c>
      <c r="F190" s="15">
        <f>IF($A190="","",IF($D190&gt;0,"Borçlu","Kapandı"))</f>
        <v/>
      </c>
    </row>
    <row r="191">
      <c r="B191" s="13">
        <f>IF($A191="","",SUMIFS('Veresiye'!$D:$D,'Veresiye'!$B:$B,$A191,'Veresiye'!$C:$C,"Borç"))</f>
        <v/>
      </c>
      <c r="C191" s="13">
        <f>IF($A191="","",SUMIFS('Veresiye'!$D:$D,'Veresiye'!$B:$B,$A191,'Veresiye'!$C:$C,"Ödeme"))</f>
        <v/>
      </c>
      <c r="D191" s="13">
        <f>IF($A191="","",$B191-$C191)</f>
        <v/>
      </c>
      <c r="E191" s="14">
        <f>IF($A191="","",IF(COUNTIF('Veresiye'!$B$2:$B$301,$A191)=0,"",SUMPRODUCT(MAX(('Veresiye'!$B$2:$B$301=$A191)*'Veresiye'!$A$2:$A$301))))</f>
        <v/>
      </c>
      <c r="F191" s="15">
        <f>IF($A191="","",IF($D191&gt;0,"Borçlu","Kapandı"))</f>
        <v/>
      </c>
    </row>
    <row r="192">
      <c r="B192" s="13">
        <f>IF($A192="","",SUMIFS('Veresiye'!$D:$D,'Veresiye'!$B:$B,$A192,'Veresiye'!$C:$C,"Borç"))</f>
        <v/>
      </c>
      <c r="C192" s="13">
        <f>IF($A192="","",SUMIFS('Veresiye'!$D:$D,'Veresiye'!$B:$B,$A192,'Veresiye'!$C:$C,"Ödeme"))</f>
        <v/>
      </c>
      <c r="D192" s="13">
        <f>IF($A192="","",$B192-$C192)</f>
        <v/>
      </c>
      <c r="E192" s="14">
        <f>IF($A192="","",IF(COUNTIF('Veresiye'!$B$2:$B$301,$A192)=0,"",SUMPRODUCT(MAX(('Veresiye'!$B$2:$B$301=$A192)*'Veresiye'!$A$2:$A$301))))</f>
        <v/>
      </c>
      <c r="F192" s="15">
        <f>IF($A192="","",IF($D192&gt;0,"Borçlu","Kapandı"))</f>
        <v/>
      </c>
    </row>
    <row r="193">
      <c r="B193" s="13">
        <f>IF($A193="","",SUMIFS('Veresiye'!$D:$D,'Veresiye'!$B:$B,$A193,'Veresiye'!$C:$C,"Borç"))</f>
        <v/>
      </c>
      <c r="C193" s="13">
        <f>IF($A193="","",SUMIFS('Veresiye'!$D:$D,'Veresiye'!$B:$B,$A193,'Veresiye'!$C:$C,"Ödeme"))</f>
        <v/>
      </c>
      <c r="D193" s="13">
        <f>IF($A193="","",$B193-$C193)</f>
        <v/>
      </c>
      <c r="E193" s="14">
        <f>IF($A193="","",IF(COUNTIF('Veresiye'!$B$2:$B$301,$A193)=0,"",SUMPRODUCT(MAX(('Veresiye'!$B$2:$B$301=$A193)*'Veresiye'!$A$2:$A$301))))</f>
        <v/>
      </c>
      <c r="F193" s="15">
        <f>IF($A193="","",IF($D193&gt;0,"Borçlu","Kapandı"))</f>
        <v/>
      </c>
    </row>
    <row r="194">
      <c r="B194" s="13">
        <f>IF($A194="","",SUMIFS('Veresiye'!$D:$D,'Veresiye'!$B:$B,$A194,'Veresiye'!$C:$C,"Borç"))</f>
        <v/>
      </c>
      <c r="C194" s="13">
        <f>IF($A194="","",SUMIFS('Veresiye'!$D:$D,'Veresiye'!$B:$B,$A194,'Veresiye'!$C:$C,"Ödeme"))</f>
        <v/>
      </c>
      <c r="D194" s="13">
        <f>IF($A194="","",$B194-$C194)</f>
        <v/>
      </c>
      <c r="E194" s="14">
        <f>IF($A194="","",IF(COUNTIF('Veresiye'!$B$2:$B$301,$A194)=0,"",SUMPRODUCT(MAX(('Veresiye'!$B$2:$B$301=$A194)*'Veresiye'!$A$2:$A$301))))</f>
        <v/>
      </c>
      <c r="F194" s="15">
        <f>IF($A194="","",IF($D194&gt;0,"Borçlu","Kapandı"))</f>
        <v/>
      </c>
    </row>
    <row r="195">
      <c r="B195" s="13">
        <f>IF($A195="","",SUMIFS('Veresiye'!$D:$D,'Veresiye'!$B:$B,$A195,'Veresiye'!$C:$C,"Borç"))</f>
        <v/>
      </c>
      <c r="C195" s="13">
        <f>IF($A195="","",SUMIFS('Veresiye'!$D:$D,'Veresiye'!$B:$B,$A195,'Veresiye'!$C:$C,"Ödeme"))</f>
        <v/>
      </c>
      <c r="D195" s="13">
        <f>IF($A195="","",$B195-$C195)</f>
        <v/>
      </c>
      <c r="E195" s="14">
        <f>IF($A195="","",IF(COUNTIF('Veresiye'!$B$2:$B$301,$A195)=0,"",SUMPRODUCT(MAX(('Veresiye'!$B$2:$B$301=$A195)*'Veresiye'!$A$2:$A$301))))</f>
        <v/>
      </c>
      <c r="F195" s="15">
        <f>IF($A195="","",IF($D195&gt;0,"Borçlu","Kapandı"))</f>
        <v/>
      </c>
    </row>
    <row r="196">
      <c r="B196" s="13">
        <f>IF($A196="","",SUMIFS('Veresiye'!$D:$D,'Veresiye'!$B:$B,$A196,'Veresiye'!$C:$C,"Borç"))</f>
        <v/>
      </c>
      <c r="C196" s="13">
        <f>IF($A196="","",SUMIFS('Veresiye'!$D:$D,'Veresiye'!$B:$B,$A196,'Veresiye'!$C:$C,"Ödeme"))</f>
        <v/>
      </c>
      <c r="D196" s="13">
        <f>IF($A196="","",$B196-$C196)</f>
        <v/>
      </c>
      <c r="E196" s="14">
        <f>IF($A196="","",IF(COUNTIF('Veresiye'!$B$2:$B$301,$A196)=0,"",SUMPRODUCT(MAX(('Veresiye'!$B$2:$B$301=$A196)*'Veresiye'!$A$2:$A$301))))</f>
        <v/>
      </c>
      <c r="F196" s="15">
        <f>IF($A196="","",IF($D196&gt;0,"Borçlu","Kapandı"))</f>
        <v/>
      </c>
    </row>
    <row r="197">
      <c r="B197" s="13">
        <f>IF($A197="","",SUMIFS('Veresiye'!$D:$D,'Veresiye'!$B:$B,$A197,'Veresiye'!$C:$C,"Borç"))</f>
        <v/>
      </c>
      <c r="C197" s="13">
        <f>IF($A197="","",SUMIFS('Veresiye'!$D:$D,'Veresiye'!$B:$B,$A197,'Veresiye'!$C:$C,"Ödeme"))</f>
        <v/>
      </c>
      <c r="D197" s="13">
        <f>IF($A197="","",$B197-$C197)</f>
        <v/>
      </c>
      <c r="E197" s="14">
        <f>IF($A197="","",IF(COUNTIF('Veresiye'!$B$2:$B$301,$A197)=0,"",SUMPRODUCT(MAX(('Veresiye'!$B$2:$B$301=$A197)*'Veresiye'!$A$2:$A$301))))</f>
        <v/>
      </c>
      <c r="F197" s="15">
        <f>IF($A197="","",IF($D197&gt;0,"Borçlu","Kapandı"))</f>
        <v/>
      </c>
    </row>
    <row r="198">
      <c r="B198" s="13">
        <f>IF($A198="","",SUMIFS('Veresiye'!$D:$D,'Veresiye'!$B:$B,$A198,'Veresiye'!$C:$C,"Borç"))</f>
        <v/>
      </c>
      <c r="C198" s="13">
        <f>IF($A198="","",SUMIFS('Veresiye'!$D:$D,'Veresiye'!$B:$B,$A198,'Veresiye'!$C:$C,"Ödeme"))</f>
        <v/>
      </c>
      <c r="D198" s="13">
        <f>IF($A198="","",$B198-$C198)</f>
        <v/>
      </c>
      <c r="E198" s="14">
        <f>IF($A198="","",IF(COUNTIF('Veresiye'!$B$2:$B$301,$A198)=0,"",SUMPRODUCT(MAX(('Veresiye'!$B$2:$B$301=$A198)*'Veresiye'!$A$2:$A$301))))</f>
        <v/>
      </c>
      <c r="F198" s="15">
        <f>IF($A198="","",IF($D198&gt;0,"Borçlu","Kapandı"))</f>
        <v/>
      </c>
    </row>
    <row r="199">
      <c r="B199" s="13">
        <f>IF($A199="","",SUMIFS('Veresiye'!$D:$D,'Veresiye'!$B:$B,$A199,'Veresiye'!$C:$C,"Borç"))</f>
        <v/>
      </c>
      <c r="C199" s="13">
        <f>IF($A199="","",SUMIFS('Veresiye'!$D:$D,'Veresiye'!$B:$B,$A199,'Veresiye'!$C:$C,"Ödeme"))</f>
        <v/>
      </c>
      <c r="D199" s="13">
        <f>IF($A199="","",$B199-$C199)</f>
        <v/>
      </c>
      <c r="E199" s="14">
        <f>IF($A199="","",IF(COUNTIF('Veresiye'!$B$2:$B$301,$A199)=0,"",SUMPRODUCT(MAX(('Veresiye'!$B$2:$B$301=$A199)*'Veresiye'!$A$2:$A$301))))</f>
        <v/>
      </c>
      <c r="F199" s="15">
        <f>IF($A199="","",IF($D199&gt;0,"Borçlu","Kapandı"))</f>
        <v/>
      </c>
    </row>
    <row r="200">
      <c r="B200" s="13">
        <f>IF($A200="","",SUMIFS('Veresiye'!$D:$D,'Veresiye'!$B:$B,$A200,'Veresiye'!$C:$C,"Borç"))</f>
        <v/>
      </c>
      <c r="C200" s="13">
        <f>IF($A200="","",SUMIFS('Veresiye'!$D:$D,'Veresiye'!$B:$B,$A200,'Veresiye'!$C:$C,"Ödeme"))</f>
        <v/>
      </c>
      <c r="D200" s="13">
        <f>IF($A200="","",$B200-$C200)</f>
        <v/>
      </c>
      <c r="E200" s="14">
        <f>IF($A200="","",IF(COUNTIF('Veresiye'!$B$2:$B$301,$A200)=0,"",SUMPRODUCT(MAX(('Veresiye'!$B$2:$B$301=$A200)*'Veresiye'!$A$2:$A$301))))</f>
        <v/>
      </c>
      <c r="F200" s="15">
        <f>IF($A200="","",IF($D200&gt;0,"Borçlu","Kapandı"))</f>
        <v/>
      </c>
    </row>
    <row r="201">
      <c r="B201" s="13">
        <f>IF($A201="","",SUMIFS('Veresiye'!$D:$D,'Veresiye'!$B:$B,$A201,'Veresiye'!$C:$C,"Borç"))</f>
        <v/>
      </c>
      <c r="C201" s="13">
        <f>IF($A201="","",SUMIFS('Veresiye'!$D:$D,'Veresiye'!$B:$B,$A201,'Veresiye'!$C:$C,"Ödeme"))</f>
        <v/>
      </c>
      <c r="D201" s="13">
        <f>IF($A201="","",$B201-$C201)</f>
        <v/>
      </c>
      <c r="E201" s="14">
        <f>IF($A201="","",IF(COUNTIF('Veresiye'!$B$2:$B$301,$A201)=0,"",SUMPRODUCT(MAX(('Veresiye'!$B$2:$B$301=$A201)*'Veresiye'!$A$2:$A$301))))</f>
        <v/>
      </c>
      <c r="F201" s="15">
        <f>IF($A201="","",IF($D201&gt;0,"Borçlu","Kapandı"))</f>
        <v/>
      </c>
    </row>
    <row r="202">
      <c r="B202" s="13">
        <f>IF($A202="","",SUMIFS('Veresiye'!$D:$D,'Veresiye'!$B:$B,$A202,'Veresiye'!$C:$C,"Borç"))</f>
        <v/>
      </c>
      <c r="C202" s="13">
        <f>IF($A202="","",SUMIFS('Veresiye'!$D:$D,'Veresiye'!$B:$B,$A202,'Veresiye'!$C:$C,"Ödeme"))</f>
        <v/>
      </c>
      <c r="D202" s="13">
        <f>IF($A202="","",$B202-$C202)</f>
        <v/>
      </c>
      <c r="E202" s="14">
        <f>IF($A202="","",IF(COUNTIF('Veresiye'!$B$2:$B$301,$A202)=0,"",SUMPRODUCT(MAX(('Veresiye'!$B$2:$B$301=$A202)*'Veresiye'!$A$2:$A$301))))</f>
        <v/>
      </c>
      <c r="F202" s="15">
        <f>IF($A202="","",IF($D202&gt;0,"Borçlu","Kapandı"))</f>
        <v/>
      </c>
    </row>
    <row r="203">
      <c r="B203" s="13">
        <f>IF($A203="","",SUMIFS('Veresiye'!$D:$D,'Veresiye'!$B:$B,$A203,'Veresiye'!$C:$C,"Borç"))</f>
        <v/>
      </c>
      <c r="C203" s="13">
        <f>IF($A203="","",SUMIFS('Veresiye'!$D:$D,'Veresiye'!$B:$B,$A203,'Veresiye'!$C:$C,"Ödeme"))</f>
        <v/>
      </c>
      <c r="D203" s="13">
        <f>IF($A203="","",$B203-$C203)</f>
        <v/>
      </c>
      <c r="E203" s="14">
        <f>IF($A203="","",IF(COUNTIF('Veresiye'!$B$2:$B$301,$A203)=0,"",SUMPRODUCT(MAX(('Veresiye'!$B$2:$B$301=$A203)*'Veresiye'!$A$2:$A$301))))</f>
        <v/>
      </c>
      <c r="F203" s="15">
        <f>IF($A203="","",IF($D203&gt;0,"Borçlu","Kapandı"))</f>
        <v/>
      </c>
    </row>
    <row r="204">
      <c r="B204" s="13">
        <f>IF($A204="","",SUMIFS('Veresiye'!$D:$D,'Veresiye'!$B:$B,$A204,'Veresiye'!$C:$C,"Borç"))</f>
        <v/>
      </c>
      <c r="C204" s="13">
        <f>IF($A204="","",SUMIFS('Veresiye'!$D:$D,'Veresiye'!$B:$B,$A204,'Veresiye'!$C:$C,"Ödeme"))</f>
        <v/>
      </c>
      <c r="D204" s="13">
        <f>IF($A204="","",$B204-$C204)</f>
        <v/>
      </c>
      <c r="E204" s="14">
        <f>IF($A204="","",IF(COUNTIF('Veresiye'!$B$2:$B$301,$A204)=0,"",SUMPRODUCT(MAX(('Veresiye'!$B$2:$B$301=$A204)*'Veresiye'!$A$2:$A$301))))</f>
        <v/>
      </c>
      <c r="F204" s="15">
        <f>IF($A204="","",IF($D204&gt;0,"Borçlu","Kapandı"))</f>
        <v/>
      </c>
    </row>
    <row r="205">
      <c r="B205" s="13">
        <f>IF($A205="","",SUMIFS('Veresiye'!$D:$D,'Veresiye'!$B:$B,$A205,'Veresiye'!$C:$C,"Borç"))</f>
        <v/>
      </c>
      <c r="C205" s="13">
        <f>IF($A205="","",SUMIFS('Veresiye'!$D:$D,'Veresiye'!$B:$B,$A205,'Veresiye'!$C:$C,"Ödeme"))</f>
        <v/>
      </c>
      <c r="D205" s="13">
        <f>IF($A205="","",$B205-$C205)</f>
        <v/>
      </c>
      <c r="E205" s="14">
        <f>IF($A205="","",IF(COUNTIF('Veresiye'!$B$2:$B$301,$A205)=0,"",SUMPRODUCT(MAX(('Veresiye'!$B$2:$B$301=$A205)*'Veresiye'!$A$2:$A$301))))</f>
        <v/>
      </c>
      <c r="F205" s="15">
        <f>IF($A205="","",IF($D205&gt;0,"Borçlu","Kapandı"))</f>
        <v/>
      </c>
    </row>
    <row r="206">
      <c r="B206" s="13">
        <f>IF($A206="","",SUMIFS('Veresiye'!$D:$D,'Veresiye'!$B:$B,$A206,'Veresiye'!$C:$C,"Borç"))</f>
        <v/>
      </c>
      <c r="C206" s="13">
        <f>IF($A206="","",SUMIFS('Veresiye'!$D:$D,'Veresiye'!$B:$B,$A206,'Veresiye'!$C:$C,"Ödeme"))</f>
        <v/>
      </c>
      <c r="D206" s="13">
        <f>IF($A206="","",$B206-$C206)</f>
        <v/>
      </c>
      <c r="E206" s="14">
        <f>IF($A206="","",IF(COUNTIF('Veresiye'!$B$2:$B$301,$A206)=0,"",SUMPRODUCT(MAX(('Veresiye'!$B$2:$B$301=$A206)*'Veresiye'!$A$2:$A$301))))</f>
        <v/>
      </c>
      <c r="F206" s="15">
        <f>IF($A206="","",IF($D206&gt;0,"Borçlu","Kapandı"))</f>
        <v/>
      </c>
    </row>
    <row r="207">
      <c r="B207" s="13">
        <f>IF($A207="","",SUMIFS('Veresiye'!$D:$D,'Veresiye'!$B:$B,$A207,'Veresiye'!$C:$C,"Borç"))</f>
        <v/>
      </c>
      <c r="C207" s="13">
        <f>IF($A207="","",SUMIFS('Veresiye'!$D:$D,'Veresiye'!$B:$B,$A207,'Veresiye'!$C:$C,"Ödeme"))</f>
        <v/>
      </c>
      <c r="D207" s="13">
        <f>IF($A207="","",$B207-$C207)</f>
        <v/>
      </c>
      <c r="E207" s="14">
        <f>IF($A207="","",IF(COUNTIF('Veresiye'!$B$2:$B$301,$A207)=0,"",SUMPRODUCT(MAX(('Veresiye'!$B$2:$B$301=$A207)*'Veresiye'!$A$2:$A$301))))</f>
        <v/>
      </c>
      <c r="F207" s="15">
        <f>IF($A207="","",IF($D207&gt;0,"Borçlu","Kapandı"))</f>
        <v/>
      </c>
    </row>
    <row r="208">
      <c r="B208" s="13">
        <f>IF($A208="","",SUMIFS('Veresiye'!$D:$D,'Veresiye'!$B:$B,$A208,'Veresiye'!$C:$C,"Borç"))</f>
        <v/>
      </c>
      <c r="C208" s="13">
        <f>IF($A208="","",SUMIFS('Veresiye'!$D:$D,'Veresiye'!$B:$B,$A208,'Veresiye'!$C:$C,"Ödeme"))</f>
        <v/>
      </c>
      <c r="D208" s="13">
        <f>IF($A208="","",$B208-$C208)</f>
        <v/>
      </c>
      <c r="E208" s="14">
        <f>IF($A208="","",IF(COUNTIF('Veresiye'!$B$2:$B$301,$A208)=0,"",SUMPRODUCT(MAX(('Veresiye'!$B$2:$B$301=$A208)*'Veresiye'!$A$2:$A$301))))</f>
        <v/>
      </c>
      <c r="F208" s="15">
        <f>IF($A208="","",IF($D208&gt;0,"Borçlu","Kapandı"))</f>
        <v/>
      </c>
    </row>
    <row r="209">
      <c r="B209" s="13">
        <f>IF($A209="","",SUMIFS('Veresiye'!$D:$D,'Veresiye'!$B:$B,$A209,'Veresiye'!$C:$C,"Borç"))</f>
        <v/>
      </c>
      <c r="C209" s="13">
        <f>IF($A209="","",SUMIFS('Veresiye'!$D:$D,'Veresiye'!$B:$B,$A209,'Veresiye'!$C:$C,"Ödeme"))</f>
        <v/>
      </c>
      <c r="D209" s="13">
        <f>IF($A209="","",$B209-$C209)</f>
        <v/>
      </c>
      <c r="E209" s="14">
        <f>IF($A209="","",IF(COUNTIF('Veresiye'!$B$2:$B$301,$A209)=0,"",SUMPRODUCT(MAX(('Veresiye'!$B$2:$B$301=$A209)*'Veresiye'!$A$2:$A$301))))</f>
        <v/>
      </c>
      <c r="F209" s="15">
        <f>IF($A209="","",IF($D209&gt;0,"Borçlu","Kapandı"))</f>
        <v/>
      </c>
    </row>
    <row r="210">
      <c r="B210" s="13">
        <f>IF($A210="","",SUMIFS('Veresiye'!$D:$D,'Veresiye'!$B:$B,$A210,'Veresiye'!$C:$C,"Borç"))</f>
        <v/>
      </c>
      <c r="C210" s="13">
        <f>IF($A210="","",SUMIFS('Veresiye'!$D:$D,'Veresiye'!$B:$B,$A210,'Veresiye'!$C:$C,"Ödeme"))</f>
        <v/>
      </c>
      <c r="D210" s="13">
        <f>IF($A210="","",$B210-$C210)</f>
        <v/>
      </c>
      <c r="E210" s="14">
        <f>IF($A210="","",IF(COUNTIF('Veresiye'!$B$2:$B$301,$A210)=0,"",SUMPRODUCT(MAX(('Veresiye'!$B$2:$B$301=$A210)*'Veresiye'!$A$2:$A$301))))</f>
        <v/>
      </c>
      <c r="F210" s="15">
        <f>IF($A210="","",IF($D210&gt;0,"Borçlu","Kapandı"))</f>
        <v/>
      </c>
    </row>
    <row r="211">
      <c r="B211" s="13">
        <f>IF($A211="","",SUMIFS('Veresiye'!$D:$D,'Veresiye'!$B:$B,$A211,'Veresiye'!$C:$C,"Borç"))</f>
        <v/>
      </c>
      <c r="C211" s="13">
        <f>IF($A211="","",SUMIFS('Veresiye'!$D:$D,'Veresiye'!$B:$B,$A211,'Veresiye'!$C:$C,"Ödeme"))</f>
        <v/>
      </c>
      <c r="D211" s="13">
        <f>IF($A211="","",$B211-$C211)</f>
        <v/>
      </c>
      <c r="E211" s="14">
        <f>IF($A211="","",IF(COUNTIF('Veresiye'!$B$2:$B$301,$A211)=0,"",SUMPRODUCT(MAX(('Veresiye'!$B$2:$B$301=$A211)*'Veresiye'!$A$2:$A$301))))</f>
        <v/>
      </c>
      <c r="F211" s="15">
        <f>IF($A211="","",IF($D211&gt;0,"Borçlu","Kapandı"))</f>
        <v/>
      </c>
    </row>
    <row r="212">
      <c r="B212" s="13">
        <f>IF($A212="","",SUMIFS('Veresiye'!$D:$D,'Veresiye'!$B:$B,$A212,'Veresiye'!$C:$C,"Borç"))</f>
        <v/>
      </c>
      <c r="C212" s="13">
        <f>IF($A212="","",SUMIFS('Veresiye'!$D:$D,'Veresiye'!$B:$B,$A212,'Veresiye'!$C:$C,"Ödeme"))</f>
        <v/>
      </c>
      <c r="D212" s="13">
        <f>IF($A212="","",$B212-$C212)</f>
        <v/>
      </c>
      <c r="E212" s="14">
        <f>IF($A212="","",IF(COUNTIF('Veresiye'!$B$2:$B$301,$A212)=0,"",SUMPRODUCT(MAX(('Veresiye'!$B$2:$B$301=$A212)*'Veresiye'!$A$2:$A$301))))</f>
        <v/>
      </c>
      <c r="F212" s="15">
        <f>IF($A212="","",IF($D212&gt;0,"Borçlu","Kapandı"))</f>
        <v/>
      </c>
    </row>
    <row r="213">
      <c r="B213" s="13">
        <f>IF($A213="","",SUMIFS('Veresiye'!$D:$D,'Veresiye'!$B:$B,$A213,'Veresiye'!$C:$C,"Borç"))</f>
        <v/>
      </c>
      <c r="C213" s="13">
        <f>IF($A213="","",SUMIFS('Veresiye'!$D:$D,'Veresiye'!$B:$B,$A213,'Veresiye'!$C:$C,"Ödeme"))</f>
        <v/>
      </c>
      <c r="D213" s="13">
        <f>IF($A213="","",$B213-$C213)</f>
        <v/>
      </c>
      <c r="E213" s="14">
        <f>IF($A213="","",IF(COUNTIF('Veresiye'!$B$2:$B$301,$A213)=0,"",SUMPRODUCT(MAX(('Veresiye'!$B$2:$B$301=$A213)*'Veresiye'!$A$2:$A$301))))</f>
        <v/>
      </c>
      <c r="F213" s="15">
        <f>IF($A213="","",IF($D213&gt;0,"Borçlu","Kapandı"))</f>
        <v/>
      </c>
    </row>
    <row r="214">
      <c r="B214" s="13">
        <f>IF($A214="","",SUMIFS('Veresiye'!$D:$D,'Veresiye'!$B:$B,$A214,'Veresiye'!$C:$C,"Borç"))</f>
        <v/>
      </c>
      <c r="C214" s="13">
        <f>IF($A214="","",SUMIFS('Veresiye'!$D:$D,'Veresiye'!$B:$B,$A214,'Veresiye'!$C:$C,"Ödeme"))</f>
        <v/>
      </c>
      <c r="D214" s="13">
        <f>IF($A214="","",$B214-$C214)</f>
        <v/>
      </c>
      <c r="E214" s="14">
        <f>IF($A214="","",IF(COUNTIF('Veresiye'!$B$2:$B$301,$A214)=0,"",SUMPRODUCT(MAX(('Veresiye'!$B$2:$B$301=$A214)*'Veresiye'!$A$2:$A$301))))</f>
        <v/>
      </c>
      <c r="F214" s="15">
        <f>IF($A214="","",IF($D214&gt;0,"Borçlu","Kapandı"))</f>
        <v/>
      </c>
    </row>
    <row r="215">
      <c r="B215" s="13">
        <f>IF($A215="","",SUMIFS('Veresiye'!$D:$D,'Veresiye'!$B:$B,$A215,'Veresiye'!$C:$C,"Borç"))</f>
        <v/>
      </c>
      <c r="C215" s="13">
        <f>IF($A215="","",SUMIFS('Veresiye'!$D:$D,'Veresiye'!$B:$B,$A215,'Veresiye'!$C:$C,"Ödeme"))</f>
        <v/>
      </c>
      <c r="D215" s="13">
        <f>IF($A215="","",$B215-$C215)</f>
        <v/>
      </c>
      <c r="E215" s="14">
        <f>IF($A215="","",IF(COUNTIF('Veresiye'!$B$2:$B$301,$A215)=0,"",SUMPRODUCT(MAX(('Veresiye'!$B$2:$B$301=$A215)*'Veresiye'!$A$2:$A$301))))</f>
        <v/>
      </c>
      <c r="F215" s="15">
        <f>IF($A215="","",IF($D215&gt;0,"Borçlu","Kapandı"))</f>
        <v/>
      </c>
    </row>
    <row r="216">
      <c r="B216" s="13">
        <f>IF($A216="","",SUMIFS('Veresiye'!$D:$D,'Veresiye'!$B:$B,$A216,'Veresiye'!$C:$C,"Borç"))</f>
        <v/>
      </c>
      <c r="C216" s="13">
        <f>IF($A216="","",SUMIFS('Veresiye'!$D:$D,'Veresiye'!$B:$B,$A216,'Veresiye'!$C:$C,"Ödeme"))</f>
        <v/>
      </c>
      <c r="D216" s="13">
        <f>IF($A216="","",$B216-$C216)</f>
        <v/>
      </c>
      <c r="E216" s="14">
        <f>IF($A216="","",IF(COUNTIF('Veresiye'!$B$2:$B$301,$A216)=0,"",SUMPRODUCT(MAX(('Veresiye'!$B$2:$B$301=$A216)*'Veresiye'!$A$2:$A$301))))</f>
        <v/>
      </c>
      <c r="F216" s="15">
        <f>IF($A216="","",IF($D216&gt;0,"Borçlu","Kapandı"))</f>
        <v/>
      </c>
    </row>
    <row r="217">
      <c r="B217" s="13">
        <f>IF($A217="","",SUMIFS('Veresiye'!$D:$D,'Veresiye'!$B:$B,$A217,'Veresiye'!$C:$C,"Borç"))</f>
        <v/>
      </c>
      <c r="C217" s="13">
        <f>IF($A217="","",SUMIFS('Veresiye'!$D:$D,'Veresiye'!$B:$B,$A217,'Veresiye'!$C:$C,"Ödeme"))</f>
        <v/>
      </c>
      <c r="D217" s="13">
        <f>IF($A217="","",$B217-$C217)</f>
        <v/>
      </c>
      <c r="E217" s="14">
        <f>IF($A217="","",IF(COUNTIF('Veresiye'!$B$2:$B$301,$A217)=0,"",SUMPRODUCT(MAX(('Veresiye'!$B$2:$B$301=$A217)*'Veresiye'!$A$2:$A$301))))</f>
        <v/>
      </c>
      <c r="F217" s="15">
        <f>IF($A217="","",IF($D217&gt;0,"Borçlu","Kapandı"))</f>
        <v/>
      </c>
    </row>
    <row r="218">
      <c r="B218" s="13">
        <f>IF($A218="","",SUMIFS('Veresiye'!$D:$D,'Veresiye'!$B:$B,$A218,'Veresiye'!$C:$C,"Borç"))</f>
        <v/>
      </c>
      <c r="C218" s="13">
        <f>IF($A218="","",SUMIFS('Veresiye'!$D:$D,'Veresiye'!$B:$B,$A218,'Veresiye'!$C:$C,"Ödeme"))</f>
        <v/>
      </c>
      <c r="D218" s="13">
        <f>IF($A218="","",$B218-$C218)</f>
        <v/>
      </c>
      <c r="E218" s="14">
        <f>IF($A218="","",IF(COUNTIF('Veresiye'!$B$2:$B$301,$A218)=0,"",SUMPRODUCT(MAX(('Veresiye'!$B$2:$B$301=$A218)*'Veresiye'!$A$2:$A$301))))</f>
        <v/>
      </c>
      <c r="F218" s="15">
        <f>IF($A218="","",IF($D218&gt;0,"Borçlu","Kapandı"))</f>
        <v/>
      </c>
    </row>
    <row r="219">
      <c r="B219" s="13">
        <f>IF($A219="","",SUMIFS('Veresiye'!$D:$D,'Veresiye'!$B:$B,$A219,'Veresiye'!$C:$C,"Borç"))</f>
        <v/>
      </c>
      <c r="C219" s="13">
        <f>IF($A219="","",SUMIFS('Veresiye'!$D:$D,'Veresiye'!$B:$B,$A219,'Veresiye'!$C:$C,"Ödeme"))</f>
        <v/>
      </c>
      <c r="D219" s="13">
        <f>IF($A219="","",$B219-$C219)</f>
        <v/>
      </c>
      <c r="E219" s="14">
        <f>IF($A219="","",IF(COUNTIF('Veresiye'!$B$2:$B$301,$A219)=0,"",SUMPRODUCT(MAX(('Veresiye'!$B$2:$B$301=$A219)*'Veresiye'!$A$2:$A$301))))</f>
        <v/>
      </c>
      <c r="F219" s="15">
        <f>IF($A219="","",IF($D219&gt;0,"Borçlu","Kapandı"))</f>
        <v/>
      </c>
    </row>
    <row r="220">
      <c r="B220" s="13">
        <f>IF($A220="","",SUMIFS('Veresiye'!$D:$D,'Veresiye'!$B:$B,$A220,'Veresiye'!$C:$C,"Borç"))</f>
        <v/>
      </c>
      <c r="C220" s="13">
        <f>IF($A220="","",SUMIFS('Veresiye'!$D:$D,'Veresiye'!$B:$B,$A220,'Veresiye'!$C:$C,"Ödeme"))</f>
        <v/>
      </c>
      <c r="D220" s="13">
        <f>IF($A220="","",$B220-$C220)</f>
        <v/>
      </c>
      <c r="E220" s="14">
        <f>IF($A220="","",IF(COUNTIF('Veresiye'!$B$2:$B$301,$A220)=0,"",SUMPRODUCT(MAX(('Veresiye'!$B$2:$B$301=$A220)*'Veresiye'!$A$2:$A$301))))</f>
        <v/>
      </c>
      <c r="F220" s="15">
        <f>IF($A220="","",IF($D220&gt;0,"Borçlu","Kapandı"))</f>
        <v/>
      </c>
    </row>
    <row r="221">
      <c r="B221" s="13">
        <f>IF($A221="","",SUMIFS('Veresiye'!$D:$D,'Veresiye'!$B:$B,$A221,'Veresiye'!$C:$C,"Borç"))</f>
        <v/>
      </c>
      <c r="C221" s="13">
        <f>IF($A221="","",SUMIFS('Veresiye'!$D:$D,'Veresiye'!$B:$B,$A221,'Veresiye'!$C:$C,"Ödeme"))</f>
        <v/>
      </c>
      <c r="D221" s="13">
        <f>IF($A221="","",$B221-$C221)</f>
        <v/>
      </c>
      <c r="E221" s="14">
        <f>IF($A221="","",IF(COUNTIF('Veresiye'!$B$2:$B$301,$A221)=0,"",SUMPRODUCT(MAX(('Veresiye'!$B$2:$B$301=$A221)*'Veresiye'!$A$2:$A$301))))</f>
        <v/>
      </c>
      <c r="F221" s="15">
        <f>IF($A221="","",IF($D221&gt;0,"Borçlu","Kapandı"))</f>
        <v/>
      </c>
    </row>
    <row r="222">
      <c r="B222" s="13">
        <f>IF($A222="","",SUMIFS('Veresiye'!$D:$D,'Veresiye'!$B:$B,$A222,'Veresiye'!$C:$C,"Borç"))</f>
        <v/>
      </c>
      <c r="C222" s="13">
        <f>IF($A222="","",SUMIFS('Veresiye'!$D:$D,'Veresiye'!$B:$B,$A222,'Veresiye'!$C:$C,"Ödeme"))</f>
        <v/>
      </c>
      <c r="D222" s="13">
        <f>IF($A222="","",$B222-$C222)</f>
        <v/>
      </c>
      <c r="E222" s="14">
        <f>IF($A222="","",IF(COUNTIF('Veresiye'!$B$2:$B$301,$A222)=0,"",SUMPRODUCT(MAX(('Veresiye'!$B$2:$B$301=$A222)*'Veresiye'!$A$2:$A$301))))</f>
        <v/>
      </c>
      <c r="F222" s="15">
        <f>IF($A222="","",IF($D222&gt;0,"Borçlu","Kapandı"))</f>
        <v/>
      </c>
    </row>
    <row r="223">
      <c r="B223" s="13">
        <f>IF($A223="","",SUMIFS('Veresiye'!$D:$D,'Veresiye'!$B:$B,$A223,'Veresiye'!$C:$C,"Borç"))</f>
        <v/>
      </c>
      <c r="C223" s="13">
        <f>IF($A223="","",SUMIFS('Veresiye'!$D:$D,'Veresiye'!$B:$B,$A223,'Veresiye'!$C:$C,"Ödeme"))</f>
        <v/>
      </c>
      <c r="D223" s="13">
        <f>IF($A223="","",$B223-$C223)</f>
        <v/>
      </c>
      <c r="E223" s="14">
        <f>IF($A223="","",IF(COUNTIF('Veresiye'!$B$2:$B$301,$A223)=0,"",SUMPRODUCT(MAX(('Veresiye'!$B$2:$B$301=$A223)*'Veresiye'!$A$2:$A$301))))</f>
        <v/>
      </c>
      <c r="F223" s="15">
        <f>IF($A223="","",IF($D223&gt;0,"Borçlu","Kapandı"))</f>
        <v/>
      </c>
    </row>
    <row r="224">
      <c r="B224" s="13">
        <f>IF($A224="","",SUMIFS('Veresiye'!$D:$D,'Veresiye'!$B:$B,$A224,'Veresiye'!$C:$C,"Borç"))</f>
        <v/>
      </c>
      <c r="C224" s="13">
        <f>IF($A224="","",SUMIFS('Veresiye'!$D:$D,'Veresiye'!$B:$B,$A224,'Veresiye'!$C:$C,"Ödeme"))</f>
        <v/>
      </c>
      <c r="D224" s="13">
        <f>IF($A224="","",$B224-$C224)</f>
        <v/>
      </c>
      <c r="E224" s="14">
        <f>IF($A224="","",IF(COUNTIF('Veresiye'!$B$2:$B$301,$A224)=0,"",SUMPRODUCT(MAX(('Veresiye'!$B$2:$B$301=$A224)*'Veresiye'!$A$2:$A$301))))</f>
        <v/>
      </c>
      <c r="F224" s="15">
        <f>IF($A224="","",IF($D224&gt;0,"Borçlu","Kapandı"))</f>
        <v/>
      </c>
    </row>
    <row r="225">
      <c r="B225" s="13">
        <f>IF($A225="","",SUMIFS('Veresiye'!$D:$D,'Veresiye'!$B:$B,$A225,'Veresiye'!$C:$C,"Borç"))</f>
        <v/>
      </c>
      <c r="C225" s="13">
        <f>IF($A225="","",SUMIFS('Veresiye'!$D:$D,'Veresiye'!$B:$B,$A225,'Veresiye'!$C:$C,"Ödeme"))</f>
        <v/>
      </c>
      <c r="D225" s="13">
        <f>IF($A225="","",$B225-$C225)</f>
        <v/>
      </c>
      <c r="E225" s="14">
        <f>IF($A225="","",IF(COUNTIF('Veresiye'!$B$2:$B$301,$A225)=0,"",SUMPRODUCT(MAX(('Veresiye'!$B$2:$B$301=$A225)*'Veresiye'!$A$2:$A$301))))</f>
        <v/>
      </c>
      <c r="F225" s="15">
        <f>IF($A225="","",IF($D225&gt;0,"Borçlu","Kapandı"))</f>
        <v/>
      </c>
    </row>
    <row r="226">
      <c r="B226" s="13">
        <f>IF($A226="","",SUMIFS('Veresiye'!$D:$D,'Veresiye'!$B:$B,$A226,'Veresiye'!$C:$C,"Borç"))</f>
        <v/>
      </c>
      <c r="C226" s="13">
        <f>IF($A226="","",SUMIFS('Veresiye'!$D:$D,'Veresiye'!$B:$B,$A226,'Veresiye'!$C:$C,"Ödeme"))</f>
        <v/>
      </c>
      <c r="D226" s="13">
        <f>IF($A226="","",$B226-$C226)</f>
        <v/>
      </c>
      <c r="E226" s="14">
        <f>IF($A226="","",IF(COUNTIF('Veresiye'!$B$2:$B$301,$A226)=0,"",SUMPRODUCT(MAX(('Veresiye'!$B$2:$B$301=$A226)*'Veresiye'!$A$2:$A$301))))</f>
        <v/>
      </c>
      <c r="F226" s="15">
        <f>IF($A226="","",IF($D226&gt;0,"Borçlu","Kapandı"))</f>
        <v/>
      </c>
    </row>
    <row r="227">
      <c r="B227" s="13">
        <f>IF($A227="","",SUMIFS('Veresiye'!$D:$D,'Veresiye'!$B:$B,$A227,'Veresiye'!$C:$C,"Borç"))</f>
        <v/>
      </c>
      <c r="C227" s="13">
        <f>IF($A227="","",SUMIFS('Veresiye'!$D:$D,'Veresiye'!$B:$B,$A227,'Veresiye'!$C:$C,"Ödeme"))</f>
        <v/>
      </c>
      <c r="D227" s="13">
        <f>IF($A227="","",$B227-$C227)</f>
        <v/>
      </c>
      <c r="E227" s="14">
        <f>IF($A227="","",IF(COUNTIF('Veresiye'!$B$2:$B$301,$A227)=0,"",SUMPRODUCT(MAX(('Veresiye'!$B$2:$B$301=$A227)*'Veresiye'!$A$2:$A$301))))</f>
        <v/>
      </c>
      <c r="F227" s="15">
        <f>IF($A227="","",IF($D227&gt;0,"Borçlu","Kapandı"))</f>
        <v/>
      </c>
    </row>
    <row r="228">
      <c r="B228" s="13">
        <f>IF($A228="","",SUMIFS('Veresiye'!$D:$D,'Veresiye'!$B:$B,$A228,'Veresiye'!$C:$C,"Borç"))</f>
        <v/>
      </c>
      <c r="C228" s="13">
        <f>IF($A228="","",SUMIFS('Veresiye'!$D:$D,'Veresiye'!$B:$B,$A228,'Veresiye'!$C:$C,"Ödeme"))</f>
        <v/>
      </c>
      <c r="D228" s="13">
        <f>IF($A228="","",$B228-$C228)</f>
        <v/>
      </c>
      <c r="E228" s="14">
        <f>IF($A228="","",IF(COUNTIF('Veresiye'!$B$2:$B$301,$A228)=0,"",SUMPRODUCT(MAX(('Veresiye'!$B$2:$B$301=$A228)*'Veresiye'!$A$2:$A$301))))</f>
        <v/>
      </c>
      <c r="F228" s="15">
        <f>IF($A228="","",IF($D228&gt;0,"Borçlu","Kapandı"))</f>
        <v/>
      </c>
    </row>
    <row r="229">
      <c r="B229" s="13">
        <f>IF($A229="","",SUMIFS('Veresiye'!$D:$D,'Veresiye'!$B:$B,$A229,'Veresiye'!$C:$C,"Borç"))</f>
        <v/>
      </c>
      <c r="C229" s="13">
        <f>IF($A229="","",SUMIFS('Veresiye'!$D:$D,'Veresiye'!$B:$B,$A229,'Veresiye'!$C:$C,"Ödeme"))</f>
        <v/>
      </c>
      <c r="D229" s="13">
        <f>IF($A229="","",$B229-$C229)</f>
        <v/>
      </c>
      <c r="E229" s="14">
        <f>IF($A229="","",IF(COUNTIF('Veresiye'!$B$2:$B$301,$A229)=0,"",SUMPRODUCT(MAX(('Veresiye'!$B$2:$B$301=$A229)*'Veresiye'!$A$2:$A$301))))</f>
        <v/>
      </c>
      <c r="F229" s="15">
        <f>IF($A229="","",IF($D229&gt;0,"Borçlu","Kapandı"))</f>
        <v/>
      </c>
    </row>
    <row r="230">
      <c r="B230" s="13">
        <f>IF($A230="","",SUMIFS('Veresiye'!$D:$D,'Veresiye'!$B:$B,$A230,'Veresiye'!$C:$C,"Borç"))</f>
        <v/>
      </c>
      <c r="C230" s="13">
        <f>IF($A230="","",SUMIFS('Veresiye'!$D:$D,'Veresiye'!$B:$B,$A230,'Veresiye'!$C:$C,"Ödeme"))</f>
        <v/>
      </c>
      <c r="D230" s="13">
        <f>IF($A230="","",$B230-$C230)</f>
        <v/>
      </c>
      <c r="E230" s="14">
        <f>IF($A230="","",IF(COUNTIF('Veresiye'!$B$2:$B$301,$A230)=0,"",SUMPRODUCT(MAX(('Veresiye'!$B$2:$B$301=$A230)*'Veresiye'!$A$2:$A$301))))</f>
        <v/>
      </c>
      <c r="F230" s="15">
        <f>IF($A230="","",IF($D230&gt;0,"Borçlu","Kapandı"))</f>
        <v/>
      </c>
    </row>
    <row r="231">
      <c r="B231" s="13">
        <f>IF($A231="","",SUMIFS('Veresiye'!$D:$D,'Veresiye'!$B:$B,$A231,'Veresiye'!$C:$C,"Borç"))</f>
        <v/>
      </c>
      <c r="C231" s="13">
        <f>IF($A231="","",SUMIFS('Veresiye'!$D:$D,'Veresiye'!$B:$B,$A231,'Veresiye'!$C:$C,"Ödeme"))</f>
        <v/>
      </c>
      <c r="D231" s="13">
        <f>IF($A231="","",$B231-$C231)</f>
        <v/>
      </c>
      <c r="E231" s="14">
        <f>IF($A231="","",IF(COUNTIF('Veresiye'!$B$2:$B$301,$A231)=0,"",SUMPRODUCT(MAX(('Veresiye'!$B$2:$B$301=$A231)*'Veresiye'!$A$2:$A$301))))</f>
        <v/>
      </c>
      <c r="F231" s="15">
        <f>IF($A231="","",IF($D231&gt;0,"Borçlu","Kapandı"))</f>
        <v/>
      </c>
    </row>
    <row r="232">
      <c r="B232" s="13">
        <f>IF($A232="","",SUMIFS('Veresiye'!$D:$D,'Veresiye'!$B:$B,$A232,'Veresiye'!$C:$C,"Borç"))</f>
        <v/>
      </c>
      <c r="C232" s="13">
        <f>IF($A232="","",SUMIFS('Veresiye'!$D:$D,'Veresiye'!$B:$B,$A232,'Veresiye'!$C:$C,"Ödeme"))</f>
        <v/>
      </c>
      <c r="D232" s="13">
        <f>IF($A232="","",$B232-$C232)</f>
        <v/>
      </c>
      <c r="E232" s="14">
        <f>IF($A232="","",IF(COUNTIF('Veresiye'!$B$2:$B$301,$A232)=0,"",SUMPRODUCT(MAX(('Veresiye'!$B$2:$B$301=$A232)*'Veresiye'!$A$2:$A$301))))</f>
        <v/>
      </c>
      <c r="F232" s="15">
        <f>IF($A232="","",IF($D232&gt;0,"Borçlu","Kapandı"))</f>
        <v/>
      </c>
    </row>
    <row r="233">
      <c r="B233" s="13">
        <f>IF($A233="","",SUMIFS('Veresiye'!$D:$D,'Veresiye'!$B:$B,$A233,'Veresiye'!$C:$C,"Borç"))</f>
        <v/>
      </c>
      <c r="C233" s="13">
        <f>IF($A233="","",SUMIFS('Veresiye'!$D:$D,'Veresiye'!$B:$B,$A233,'Veresiye'!$C:$C,"Ödeme"))</f>
        <v/>
      </c>
      <c r="D233" s="13">
        <f>IF($A233="","",$B233-$C233)</f>
        <v/>
      </c>
      <c r="E233" s="14">
        <f>IF($A233="","",IF(COUNTIF('Veresiye'!$B$2:$B$301,$A233)=0,"",SUMPRODUCT(MAX(('Veresiye'!$B$2:$B$301=$A233)*'Veresiye'!$A$2:$A$301))))</f>
        <v/>
      </c>
      <c r="F233" s="15">
        <f>IF($A233="","",IF($D233&gt;0,"Borçlu","Kapandı"))</f>
        <v/>
      </c>
    </row>
    <row r="234">
      <c r="B234" s="13">
        <f>IF($A234="","",SUMIFS('Veresiye'!$D:$D,'Veresiye'!$B:$B,$A234,'Veresiye'!$C:$C,"Borç"))</f>
        <v/>
      </c>
      <c r="C234" s="13">
        <f>IF($A234="","",SUMIFS('Veresiye'!$D:$D,'Veresiye'!$B:$B,$A234,'Veresiye'!$C:$C,"Ödeme"))</f>
        <v/>
      </c>
      <c r="D234" s="13">
        <f>IF($A234="","",$B234-$C234)</f>
        <v/>
      </c>
      <c r="E234" s="14">
        <f>IF($A234="","",IF(COUNTIF('Veresiye'!$B$2:$B$301,$A234)=0,"",SUMPRODUCT(MAX(('Veresiye'!$B$2:$B$301=$A234)*'Veresiye'!$A$2:$A$301))))</f>
        <v/>
      </c>
      <c r="F234" s="15">
        <f>IF($A234="","",IF($D234&gt;0,"Borçlu","Kapandı"))</f>
        <v/>
      </c>
    </row>
    <row r="235">
      <c r="B235" s="13">
        <f>IF($A235="","",SUMIFS('Veresiye'!$D:$D,'Veresiye'!$B:$B,$A235,'Veresiye'!$C:$C,"Borç"))</f>
        <v/>
      </c>
      <c r="C235" s="13">
        <f>IF($A235="","",SUMIFS('Veresiye'!$D:$D,'Veresiye'!$B:$B,$A235,'Veresiye'!$C:$C,"Ödeme"))</f>
        <v/>
      </c>
      <c r="D235" s="13">
        <f>IF($A235="","",$B235-$C235)</f>
        <v/>
      </c>
      <c r="E235" s="14">
        <f>IF($A235="","",IF(COUNTIF('Veresiye'!$B$2:$B$301,$A235)=0,"",SUMPRODUCT(MAX(('Veresiye'!$B$2:$B$301=$A235)*'Veresiye'!$A$2:$A$301))))</f>
        <v/>
      </c>
      <c r="F235" s="15">
        <f>IF($A235="","",IF($D235&gt;0,"Borçlu","Kapandı"))</f>
        <v/>
      </c>
    </row>
    <row r="236">
      <c r="B236" s="13">
        <f>IF($A236="","",SUMIFS('Veresiye'!$D:$D,'Veresiye'!$B:$B,$A236,'Veresiye'!$C:$C,"Borç"))</f>
        <v/>
      </c>
      <c r="C236" s="13">
        <f>IF($A236="","",SUMIFS('Veresiye'!$D:$D,'Veresiye'!$B:$B,$A236,'Veresiye'!$C:$C,"Ödeme"))</f>
        <v/>
      </c>
      <c r="D236" s="13">
        <f>IF($A236="","",$B236-$C236)</f>
        <v/>
      </c>
      <c r="E236" s="14">
        <f>IF($A236="","",IF(COUNTIF('Veresiye'!$B$2:$B$301,$A236)=0,"",SUMPRODUCT(MAX(('Veresiye'!$B$2:$B$301=$A236)*'Veresiye'!$A$2:$A$301))))</f>
        <v/>
      </c>
      <c r="F236" s="15">
        <f>IF($A236="","",IF($D236&gt;0,"Borçlu","Kapandı"))</f>
        <v/>
      </c>
    </row>
    <row r="237">
      <c r="B237" s="13">
        <f>IF($A237="","",SUMIFS('Veresiye'!$D:$D,'Veresiye'!$B:$B,$A237,'Veresiye'!$C:$C,"Borç"))</f>
        <v/>
      </c>
      <c r="C237" s="13">
        <f>IF($A237="","",SUMIFS('Veresiye'!$D:$D,'Veresiye'!$B:$B,$A237,'Veresiye'!$C:$C,"Ödeme"))</f>
        <v/>
      </c>
      <c r="D237" s="13">
        <f>IF($A237="","",$B237-$C237)</f>
        <v/>
      </c>
      <c r="E237" s="14">
        <f>IF($A237="","",IF(COUNTIF('Veresiye'!$B$2:$B$301,$A237)=0,"",SUMPRODUCT(MAX(('Veresiye'!$B$2:$B$301=$A237)*'Veresiye'!$A$2:$A$301))))</f>
        <v/>
      </c>
      <c r="F237" s="15">
        <f>IF($A237="","",IF($D237&gt;0,"Borçlu","Kapandı"))</f>
        <v/>
      </c>
    </row>
    <row r="238">
      <c r="B238" s="13">
        <f>IF($A238="","",SUMIFS('Veresiye'!$D:$D,'Veresiye'!$B:$B,$A238,'Veresiye'!$C:$C,"Borç"))</f>
        <v/>
      </c>
      <c r="C238" s="13">
        <f>IF($A238="","",SUMIFS('Veresiye'!$D:$D,'Veresiye'!$B:$B,$A238,'Veresiye'!$C:$C,"Ödeme"))</f>
        <v/>
      </c>
      <c r="D238" s="13">
        <f>IF($A238="","",$B238-$C238)</f>
        <v/>
      </c>
      <c r="E238" s="14">
        <f>IF($A238="","",IF(COUNTIF('Veresiye'!$B$2:$B$301,$A238)=0,"",SUMPRODUCT(MAX(('Veresiye'!$B$2:$B$301=$A238)*'Veresiye'!$A$2:$A$301))))</f>
        <v/>
      </c>
      <c r="F238" s="15">
        <f>IF($A238="","",IF($D238&gt;0,"Borçlu","Kapandı"))</f>
        <v/>
      </c>
    </row>
    <row r="239">
      <c r="B239" s="13">
        <f>IF($A239="","",SUMIFS('Veresiye'!$D:$D,'Veresiye'!$B:$B,$A239,'Veresiye'!$C:$C,"Borç"))</f>
        <v/>
      </c>
      <c r="C239" s="13">
        <f>IF($A239="","",SUMIFS('Veresiye'!$D:$D,'Veresiye'!$B:$B,$A239,'Veresiye'!$C:$C,"Ödeme"))</f>
        <v/>
      </c>
      <c r="D239" s="13">
        <f>IF($A239="","",$B239-$C239)</f>
        <v/>
      </c>
      <c r="E239" s="14">
        <f>IF($A239="","",IF(COUNTIF('Veresiye'!$B$2:$B$301,$A239)=0,"",SUMPRODUCT(MAX(('Veresiye'!$B$2:$B$301=$A239)*'Veresiye'!$A$2:$A$301))))</f>
        <v/>
      </c>
      <c r="F239" s="15">
        <f>IF($A239="","",IF($D239&gt;0,"Borçlu","Kapandı"))</f>
        <v/>
      </c>
    </row>
    <row r="240">
      <c r="B240" s="13">
        <f>IF($A240="","",SUMIFS('Veresiye'!$D:$D,'Veresiye'!$B:$B,$A240,'Veresiye'!$C:$C,"Borç"))</f>
        <v/>
      </c>
      <c r="C240" s="13">
        <f>IF($A240="","",SUMIFS('Veresiye'!$D:$D,'Veresiye'!$B:$B,$A240,'Veresiye'!$C:$C,"Ödeme"))</f>
        <v/>
      </c>
      <c r="D240" s="13">
        <f>IF($A240="","",$B240-$C240)</f>
        <v/>
      </c>
      <c r="E240" s="14">
        <f>IF($A240="","",IF(COUNTIF('Veresiye'!$B$2:$B$301,$A240)=0,"",SUMPRODUCT(MAX(('Veresiye'!$B$2:$B$301=$A240)*'Veresiye'!$A$2:$A$301))))</f>
        <v/>
      </c>
      <c r="F240" s="15">
        <f>IF($A240="","",IF($D240&gt;0,"Borçlu","Kapandı"))</f>
        <v/>
      </c>
    </row>
    <row r="241">
      <c r="B241" s="13">
        <f>IF($A241="","",SUMIFS('Veresiye'!$D:$D,'Veresiye'!$B:$B,$A241,'Veresiye'!$C:$C,"Borç"))</f>
        <v/>
      </c>
      <c r="C241" s="13">
        <f>IF($A241="","",SUMIFS('Veresiye'!$D:$D,'Veresiye'!$B:$B,$A241,'Veresiye'!$C:$C,"Ödeme"))</f>
        <v/>
      </c>
      <c r="D241" s="13">
        <f>IF($A241="","",$B241-$C241)</f>
        <v/>
      </c>
      <c r="E241" s="14">
        <f>IF($A241="","",IF(COUNTIF('Veresiye'!$B$2:$B$301,$A241)=0,"",SUMPRODUCT(MAX(('Veresiye'!$B$2:$B$301=$A241)*'Veresiye'!$A$2:$A$301))))</f>
        <v/>
      </c>
      <c r="F241" s="15">
        <f>IF($A241="","",IF($D241&gt;0,"Borçlu","Kapandı"))</f>
        <v/>
      </c>
    </row>
    <row r="242">
      <c r="B242" s="13">
        <f>IF($A242="","",SUMIFS('Veresiye'!$D:$D,'Veresiye'!$B:$B,$A242,'Veresiye'!$C:$C,"Borç"))</f>
        <v/>
      </c>
      <c r="C242" s="13">
        <f>IF($A242="","",SUMIFS('Veresiye'!$D:$D,'Veresiye'!$B:$B,$A242,'Veresiye'!$C:$C,"Ödeme"))</f>
        <v/>
      </c>
      <c r="D242" s="13">
        <f>IF($A242="","",$B242-$C242)</f>
        <v/>
      </c>
      <c r="E242" s="14">
        <f>IF($A242="","",IF(COUNTIF('Veresiye'!$B$2:$B$301,$A242)=0,"",SUMPRODUCT(MAX(('Veresiye'!$B$2:$B$301=$A242)*'Veresiye'!$A$2:$A$301))))</f>
        <v/>
      </c>
      <c r="F242" s="15">
        <f>IF($A242="","",IF($D242&gt;0,"Borçlu","Kapandı"))</f>
        <v/>
      </c>
    </row>
    <row r="243">
      <c r="B243" s="13">
        <f>IF($A243="","",SUMIFS('Veresiye'!$D:$D,'Veresiye'!$B:$B,$A243,'Veresiye'!$C:$C,"Borç"))</f>
        <v/>
      </c>
      <c r="C243" s="13">
        <f>IF($A243="","",SUMIFS('Veresiye'!$D:$D,'Veresiye'!$B:$B,$A243,'Veresiye'!$C:$C,"Ödeme"))</f>
        <v/>
      </c>
      <c r="D243" s="13">
        <f>IF($A243="","",$B243-$C243)</f>
        <v/>
      </c>
      <c r="E243" s="14">
        <f>IF($A243="","",IF(COUNTIF('Veresiye'!$B$2:$B$301,$A243)=0,"",SUMPRODUCT(MAX(('Veresiye'!$B$2:$B$301=$A243)*'Veresiye'!$A$2:$A$301))))</f>
        <v/>
      </c>
      <c r="F243" s="15">
        <f>IF($A243="","",IF($D243&gt;0,"Borçlu","Kapandı"))</f>
        <v/>
      </c>
    </row>
    <row r="244">
      <c r="B244" s="13">
        <f>IF($A244="","",SUMIFS('Veresiye'!$D:$D,'Veresiye'!$B:$B,$A244,'Veresiye'!$C:$C,"Borç"))</f>
        <v/>
      </c>
      <c r="C244" s="13">
        <f>IF($A244="","",SUMIFS('Veresiye'!$D:$D,'Veresiye'!$B:$B,$A244,'Veresiye'!$C:$C,"Ödeme"))</f>
        <v/>
      </c>
      <c r="D244" s="13">
        <f>IF($A244="","",$B244-$C244)</f>
        <v/>
      </c>
      <c r="E244" s="14">
        <f>IF($A244="","",IF(COUNTIF('Veresiye'!$B$2:$B$301,$A244)=0,"",SUMPRODUCT(MAX(('Veresiye'!$B$2:$B$301=$A244)*'Veresiye'!$A$2:$A$301))))</f>
        <v/>
      </c>
      <c r="F244" s="15">
        <f>IF($A244="","",IF($D244&gt;0,"Borçlu","Kapandı"))</f>
        <v/>
      </c>
    </row>
    <row r="245">
      <c r="B245" s="13">
        <f>IF($A245="","",SUMIFS('Veresiye'!$D:$D,'Veresiye'!$B:$B,$A245,'Veresiye'!$C:$C,"Borç"))</f>
        <v/>
      </c>
      <c r="C245" s="13">
        <f>IF($A245="","",SUMIFS('Veresiye'!$D:$D,'Veresiye'!$B:$B,$A245,'Veresiye'!$C:$C,"Ödeme"))</f>
        <v/>
      </c>
      <c r="D245" s="13">
        <f>IF($A245="","",$B245-$C245)</f>
        <v/>
      </c>
      <c r="E245" s="14">
        <f>IF($A245="","",IF(COUNTIF('Veresiye'!$B$2:$B$301,$A245)=0,"",SUMPRODUCT(MAX(('Veresiye'!$B$2:$B$301=$A245)*'Veresiye'!$A$2:$A$301))))</f>
        <v/>
      </c>
      <c r="F245" s="15">
        <f>IF($A245="","",IF($D245&gt;0,"Borçlu","Kapandı"))</f>
        <v/>
      </c>
    </row>
    <row r="246">
      <c r="B246" s="13">
        <f>IF($A246="","",SUMIFS('Veresiye'!$D:$D,'Veresiye'!$B:$B,$A246,'Veresiye'!$C:$C,"Borç"))</f>
        <v/>
      </c>
      <c r="C246" s="13">
        <f>IF($A246="","",SUMIFS('Veresiye'!$D:$D,'Veresiye'!$B:$B,$A246,'Veresiye'!$C:$C,"Ödeme"))</f>
        <v/>
      </c>
      <c r="D246" s="13">
        <f>IF($A246="","",$B246-$C246)</f>
        <v/>
      </c>
      <c r="E246" s="14">
        <f>IF($A246="","",IF(COUNTIF('Veresiye'!$B$2:$B$301,$A246)=0,"",SUMPRODUCT(MAX(('Veresiye'!$B$2:$B$301=$A246)*'Veresiye'!$A$2:$A$301))))</f>
        <v/>
      </c>
      <c r="F246" s="15">
        <f>IF($A246="","",IF($D246&gt;0,"Borçlu","Kapandı"))</f>
        <v/>
      </c>
    </row>
    <row r="247">
      <c r="B247" s="13">
        <f>IF($A247="","",SUMIFS('Veresiye'!$D:$D,'Veresiye'!$B:$B,$A247,'Veresiye'!$C:$C,"Borç"))</f>
        <v/>
      </c>
      <c r="C247" s="13">
        <f>IF($A247="","",SUMIFS('Veresiye'!$D:$D,'Veresiye'!$B:$B,$A247,'Veresiye'!$C:$C,"Ödeme"))</f>
        <v/>
      </c>
      <c r="D247" s="13">
        <f>IF($A247="","",$B247-$C247)</f>
        <v/>
      </c>
      <c r="E247" s="14">
        <f>IF($A247="","",IF(COUNTIF('Veresiye'!$B$2:$B$301,$A247)=0,"",SUMPRODUCT(MAX(('Veresiye'!$B$2:$B$301=$A247)*'Veresiye'!$A$2:$A$301))))</f>
        <v/>
      </c>
      <c r="F247" s="15">
        <f>IF($A247="","",IF($D247&gt;0,"Borçlu","Kapandı"))</f>
        <v/>
      </c>
    </row>
    <row r="248">
      <c r="B248" s="13">
        <f>IF($A248="","",SUMIFS('Veresiye'!$D:$D,'Veresiye'!$B:$B,$A248,'Veresiye'!$C:$C,"Borç"))</f>
        <v/>
      </c>
      <c r="C248" s="13">
        <f>IF($A248="","",SUMIFS('Veresiye'!$D:$D,'Veresiye'!$B:$B,$A248,'Veresiye'!$C:$C,"Ödeme"))</f>
        <v/>
      </c>
      <c r="D248" s="13">
        <f>IF($A248="","",$B248-$C248)</f>
        <v/>
      </c>
      <c r="E248" s="14">
        <f>IF($A248="","",IF(COUNTIF('Veresiye'!$B$2:$B$301,$A248)=0,"",SUMPRODUCT(MAX(('Veresiye'!$B$2:$B$301=$A248)*'Veresiye'!$A$2:$A$301))))</f>
        <v/>
      </c>
      <c r="F248" s="15">
        <f>IF($A248="","",IF($D248&gt;0,"Borçlu","Kapandı"))</f>
        <v/>
      </c>
    </row>
    <row r="249">
      <c r="B249" s="13">
        <f>IF($A249="","",SUMIFS('Veresiye'!$D:$D,'Veresiye'!$B:$B,$A249,'Veresiye'!$C:$C,"Borç"))</f>
        <v/>
      </c>
      <c r="C249" s="13">
        <f>IF($A249="","",SUMIFS('Veresiye'!$D:$D,'Veresiye'!$B:$B,$A249,'Veresiye'!$C:$C,"Ödeme"))</f>
        <v/>
      </c>
      <c r="D249" s="13">
        <f>IF($A249="","",$B249-$C249)</f>
        <v/>
      </c>
      <c r="E249" s="14">
        <f>IF($A249="","",IF(COUNTIF('Veresiye'!$B$2:$B$301,$A249)=0,"",SUMPRODUCT(MAX(('Veresiye'!$B$2:$B$301=$A249)*'Veresiye'!$A$2:$A$301))))</f>
        <v/>
      </c>
      <c r="F249" s="15">
        <f>IF($A249="","",IF($D249&gt;0,"Borçlu","Kapandı"))</f>
        <v/>
      </c>
    </row>
    <row r="250">
      <c r="B250" s="13">
        <f>IF($A250="","",SUMIFS('Veresiye'!$D:$D,'Veresiye'!$B:$B,$A250,'Veresiye'!$C:$C,"Borç"))</f>
        <v/>
      </c>
      <c r="C250" s="13">
        <f>IF($A250="","",SUMIFS('Veresiye'!$D:$D,'Veresiye'!$B:$B,$A250,'Veresiye'!$C:$C,"Ödeme"))</f>
        <v/>
      </c>
      <c r="D250" s="13">
        <f>IF($A250="","",$B250-$C250)</f>
        <v/>
      </c>
      <c r="E250" s="14">
        <f>IF($A250="","",IF(COUNTIF('Veresiye'!$B$2:$B$301,$A250)=0,"",SUMPRODUCT(MAX(('Veresiye'!$B$2:$B$301=$A250)*'Veresiye'!$A$2:$A$301))))</f>
        <v/>
      </c>
      <c r="F250" s="15">
        <f>IF($A250="","",IF($D250&gt;0,"Borçlu","Kapandı"))</f>
        <v/>
      </c>
    </row>
    <row r="251">
      <c r="B251" s="13">
        <f>IF($A251="","",SUMIFS('Veresiye'!$D:$D,'Veresiye'!$B:$B,$A251,'Veresiye'!$C:$C,"Borç"))</f>
        <v/>
      </c>
      <c r="C251" s="13">
        <f>IF($A251="","",SUMIFS('Veresiye'!$D:$D,'Veresiye'!$B:$B,$A251,'Veresiye'!$C:$C,"Ödeme"))</f>
        <v/>
      </c>
      <c r="D251" s="13">
        <f>IF($A251="","",$B251-$C251)</f>
        <v/>
      </c>
      <c r="E251" s="14">
        <f>IF($A251="","",IF(COUNTIF('Veresiye'!$B$2:$B$301,$A251)=0,"",SUMPRODUCT(MAX(('Veresiye'!$B$2:$B$301=$A251)*'Veresiye'!$A$2:$A$301))))</f>
        <v/>
      </c>
      <c r="F251" s="15">
        <f>IF($A251="","",IF($D251&gt;0,"Borçlu","Kapandı"))</f>
        <v/>
      </c>
    </row>
    <row r="252">
      <c r="B252" s="13">
        <f>IF($A252="","",SUMIFS('Veresiye'!$D:$D,'Veresiye'!$B:$B,$A252,'Veresiye'!$C:$C,"Borç"))</f>
        <v/>
      </c>
      <c r="C252" s="13">
        <f>IF($A252="","",SUMIFS('Veresiye'!$D:$D,'Veresiye'!$B:$B,$A252,'Veresiye'!$C:$C,"Ödeme"))</f>
        <v/>
      </c>
      <c r="D252" s="13">
        <f>IF($A252="","",$B252-$C252)</f>
        <v/>
      </c>
      <c r="E252" s="14">
        <f>IF($A252="","",IF(COUNTIF('Veresiye'!$B$2:$B$301,$A252)=0,"",SUMPRODUCT(MAX(('Veresiye'!$B$2:$B$301=$A252)*'Veresiye'!$A$2:$A$301))))</f>
        <v/>
      </c>
      <c r="F252" s="15">
        <f>IF($A252="","",IF($D252&gt;0,"Borçlu","Kapandı"))</f>
        <v/>
      </c>
    </row>
    <row r="253">
      <c r="B253" s="13">
        <f>IF($A253="","",SUMIFS('Veresiye'!$D:$D,'Veresiye'!$B:$B,$A253,'Veresiye'!$C:$C,"Borç"))</f>
        <v/>
      </c>
      <c r="C253" s="13">
        <f>IF($A253="","",SUMIFS('Veresiye'!$D:$D,'Veresiye'!$B:$B,$A253,'Veresiye'!$C:$C,"Ödeme"))</f>
        <v/>
      </c>
      <c r="D253" s="13">
        <f>IF($A253="","",$B253-$C253)</f>
        <v/>
      </c>
      <c r="E253" s="14">
        <f>IF($A253="","",IF(COUNTIF('Veresiye'!$B$2:$B$301,$A253)=0,"",SUMPRODUCT(MAX(('Veresiye'!$B$2:$B$301=$A253)*'Veresiye'!$A$2:$A$301))))</f>
        <v/>
      </c>
      <c r="F253" s="15">
        <f>IF($A253="","",IF($D253&gt;0,"Borçlu","Kapandı"))</f>
        <v/>
      </c>
    </row>
    <row r="254">
      <c r="B254" s="13">
        <f>IF($A254="","",SUMIFS('Veresiye'!$D:$D,'Veresiye'!$B:$B,$A254,'Veresiye'!$C:$C,"Borç"))</f>
        <v/>
      </c>
      <c r="C254" s="13">
        <f>IF($A254="","",SUMIFS('Veresiye'!$D:$D,'Veresiye'!$B:$B,$A254,'Veresiye'!$C:$C,"Ödeme"))</f>
        <v/>
      </c>
      <c r="D254" s="13">
        <f>IF($A254="","",$B254-$C254)</f>
        <v/>
      </c>
      <c r="E254" s="14">
        <f>IF($A254="","",IF(COUNTIF('Veresiye'!$B$2:$B$301,$A254)=0,"",SUMPRODUCT(MAX(('Veresiye'!$B$2:$B$301=$A254)*'Veresiye'!$A$2:$A$301))))</f>
        <v/>
      </c>
      <c r="F254" s="15">
        <f>IF($A254="","",IF($D254&gt;0,"Borçlu","Kapandı"))</f>
        <v/>
      </c>
    </row>
    <row r="255">
      <c r="B255" s="13">
        <f>IF($A255="","",SUMIFS('Veresiye'!$D:$D,'Veresiye'!$B:$B,$A255,'Veresiye'!$C:$C,"Borç"))</f>
        <v/>
      </c>
      <c r="C255" s="13">
        <f>IF($A255="","",SUMIFS('Veresiye'!$D:$D,'Veresiye'!$B:$B,$A255,'Veresiye'!$C:$C,"Ödeme"))</f>
        <v/>
      </c>
      <c r="D255" s="13">
        <f>IF($A255="","",$B255-$C255)</f>
        <v/>
      </c>
      <c r="E255" s="14">
        <f>IF($A255="","",IF(COUNTIF('Veresiye'!$B$2:$B$301,$A255)=0,"",SUMPRODUCT(MAX(('Veresiye'!$B$2:$B$301=$A255)*'Veresiye'!$A$2:$A$301))))</f>
        <v/>
      </c>
      <c r="F255" s="15">
        <f>IF($A255="","",IF($D255&gt;0,"Borçlu","Kapandı"))</f>
        <v/>
      </c>
    </row>
    <row r="256">
      <c r="B256" s="13">
        <f>IF($A256="","",SUMIFS('Veresiye'!$D:$D,'Veresiye'!$B:$B,$A256,'Veresiye'!$C:$C,"Borç"))</f>
        <v/>
      </c>
      <c r="C256" s="13">
        <f>IF($A256="","",SUMIFS('Veresiye'!$D:$D,'Veresiye'!$B:$B,$A256,'Veresiye'!$C:$C,"Ödeme"))</f>
        <v/>
      </c>
      <c r="D256" s="13">
        <f>IF($A256="","",$B256-$C256)</f>
        <v/>
      </c>
      <c r="E256" s="14">
        <f>IF($A256="","",IF(COUNTIF('Veresiye'!$B$2:$B$301,$A256)=0,"",SUMPRODUCT(MAX(('Veresiye'!$B$2:$B$301=$A256)*'Veresiye'!$A$2:$A$301))))</f>
        <v/>
      </c>
      <c r="F256" s="15">
        <f>IF($A256="","",IF($D256&gt;0,"Borçlu","Kapandı"))</f>
        <v/>
      </c>
    </row>
    <row r="257">
      <c r="B257" s="13">
        <f>IF($A257="","",SUMIFS('Veresiye'!$D:$D,'Veresiye'!$B:$B,$A257,'Veresiye'!$C:$C,"Borç"))</f>
        <v/>
      </c>
      <c r="C257" s="13">
        <f>IF($A257="","",SUMIFS('Veresiye'!$D:$D,'Veresiye'!$B:$B,$A257,'Veresiye'!$C:$C,"Ödeme"))</f>
        <v/>
      </c>
      <c r="D257" s="13">
        <f>IF($A257="","",$B257-$C257)</f>
        <v/>
      </c>
      <c r="E257" s="14">
        <f>IF($A257="","",IF(COUNTIF('Veresiye'!$B$2:$B$301,$A257)=0,"",SUMPRODUCT(MAX(('Veresiye'!$B$2:$B$301=$A257)*'Veresiye'!$A$2:$A$301))))</f>
        <v/>
      </c>
      <c r="F257" s="15">
        <f>IF($A257="","",IF($D257&gt;0,"Borçlu","Kapandı"))</f>
        <v/>
      </c>
    </row>
    <row r="258">
      <c r="B258" s="13">
        <f>IF($A258="","",SUMIFS('Veresiye'!$D:$D,'Veresiye'!$B:$B,$A258,'Veresiye'!$C:$C,"Borç"))</f>
        <v/>
      </c>
      <c r="C258" s="13">
        <f>IF($A258="","",SUMIFS('Veresiye'!$D:$D,'Veresiye'!$B:$B,$A258,'Veresiye'!$C:$C,"Ödeme"))</f>
        <v/>
      </c>
      <c r="D258" s="13">
        <f>IF($A258="","",$B258-$C258)</f>
        <v/>
      </c>
      <c r="E258" s="14">
        <f>IF($A258="","",IF(COUNTIF('Veresiye'!$B$2:$B$301,$A258)=0,"",SUMPRODUCT(MAX(('Veresiye'!$B$2:$B$301=$A258)*'Veresiye'!$A$2:$A$301))))</f>
        <v/>
      </c>
      <c r="F258" s="15">
        <f>IF($A258="","",IF($D258&gt;0,"Borçlu","Kapandı"))</f>
        <v/>
      </c>
    </row>
    <row r="259">
      <c r="B259" s="13">
        <f>IF($A259="","",SUMIFS('Veresiye'!$D:$D,'Veresiye'!$B:$B,$A259,'Veresiye'!$C:$C,"Borç"))</f>
        <v/>
      </c>
      <c r="C259" s="13">
        <f>IF($A259="","",SUMIFS('Veresiye'!$D:$D,'Veresiye'!$B:$B,$A259,'Veresiye'!$C:$C,"Ödeme"))</f>
        <v/>
      </c>
      <c r="D259" s="13">
        <f>IF($A259="","",$B259-$C259)</f>
        <v/>
      </c>
      <c r="E259" s="14">
        <f>IF($A259="","",IF(COUNTIF('Veresiye'!$B$2:$B$301,$A259)=0,"",SUMPRODUCT(MAX(('Veresiye'!$B$2:$B$301=$A259)*'Veresiye'!$A$2:$A$301))))</f>
        <v/>
      </c>
      <c r="F259" s="15">
        <f>IF($A259="","",IF($D259&gt;0,"Borçlu","Kapandı"))</f>
        <v/>
      </c>
    </row>
    <row r="260">
      <c r="B260" s="13">
        <f>IF($A260="","",SUMIFS('Veresiye'!$D:$D,'Veresiye'!$B:$B,$A260,'Veresiye'!$C:$C,"Borç"))</f>
        <v/>
      </c>
      <c r="C260" s="13">
        <f>IF($A260="","",SUMIFS('Veresiye'!$D:$D,'Veresiye'!$B:$B,$A260,'Veresiye'!$C:$C,"Ödeme"))</f>
        <v/>
      </c>
      <c r="D260" s="13">
        <f>IF($A260="","",$B260-$C260)</f>
        <v/>
      </c>
      <c r="E260" s="14">
        <f>IF($A260="","",IF(COUNTIF('Veresiye'!$B$2:$B$301,$A260)=0,"",SUMPRODUCT(MAX(('Veresiye'!$B$2:$B$301=$A260)*'Veresiye'!$A$2:$A$301))))</f>
        <v/>
      </c>
      <c r="F260" s="15">
        <f>IF($A260="","",IF($D260&gt;0,"Borçlu","Kapandı"))</f>
        <v/>
      </c>
    </row>
    <row r="261">
      <c r="B261" s="13">
        <f>IF($A261="","",SUMIFS('Veresiye'!$D:$D,'Veresiye'!$B:$B,$A261,'Veresiye'!$C:$C,"Borç"))</f>
        <v/>
      </c>
      <c r="C261" s="13">
        <f>IF($A261="","",SUMIFS('Veresiye'!$D:$D,'Veresiye'!$B:$B,$A261,'Veresiye'!$C:$C,"Ödeme"))</f>
        <v/>
      </c>
      <c r="D261" s="13">
        <f>IF($A261="","",$B261-$C261)</f>
        <v/>
      </c>
      <c r="E261" s="14">
        <f>IF($A261="","",IF(COUNTIF('Veresiye'!$B$2:$B$301,$A261)=0,"",SUMPRODUCT(MAX(('Veresiye'!$B$2:$B$301=$A261)*'Veresiye'!$A$2:$A$301))))</f>
        <v/>
      </c>
      <c r="F261" s="15">
        <f>IF($A261="","",IF($D261&gt;0,"Borçlu","Kapandı"))</f>
        <v/>
      </c>
    </row>
    <row r="262">
      <c r="B262" s="13">
        <f>IF($A262="","",SUMIFS('Veresiye'!$D:$D,'Veresiye'!$B:$B,$A262,'Veresiye'!$C:$C,"Borç"))</f>
        <v/>
      </c>
      <c r="C262" s="13">
        <f>IF($A262="","",SUMIFS('Veresiye'!$D:$D,'Veresiye'!$B:$B,$A262,'Veresiye'!$C:$C,"Ödeme"))</f>
        <v/>
      </c>
      <c r="D262" s="13">
        <f>IF($A262="","",$B262-$C262)</f>
        <v/>
      </c>
      <c r="E262" s="14">
        <f>IF($A262="","",IF(COUNTIF('Veresiye'!$B$2:$B$301,$A262)=0,"",SUMPRODUCT(MAX(('Veresiye'!$B$2:$B$301=$A262)*'Veresiye'!$A$2:$A$301))))</f>
        <v/>
      </c>
      <c r="F262" s="15">
        <f>IF($A262="","",IF($D262&gt;0,"Borçlu","Kapandı"))</f>
        <v/>
      </c>
    </row>
    <row r="263">
      <c r="B263" s="13">
        <f>IF($A263="","",SUMIFS('Veresiye'!$D:$D,'Veresiye'!$B:$B,$A263,'Veresiye'!$C:$C,"Borç"))</f>
        <v/>
      </c>
      <c r="C263" s="13">
        <f>IF($A263="","",SUMIFS('Veresiye'!$D:$D,'Veresiye'!$B:$B,$A263,'Veresiye'!$C:$C,"Ödeme"))</f>
        <v/>
      </c>
      <c r="D263" s="13">
        <f>IF($A263="","",$B263-$C263)</f>
        <v/>
      </c>
      <c r="E263" s="14">
        <f>IF($A263="","",IF(COUNTIF('Veresiye'!$B$2:$B$301,$A263)=0,"",SUMPRODUCT(MAX(('Veresiye'!$B$2:$B$301=$A263)*'Veresiye'!$A$2:$A$301))))</f>
        <v/>
      </c>
      <c r="F263" s="15">
        <f>IF($A263="","",IF($D263&gt;0,"Borçlu","Kapandı"))</f>
        <v/>
      </c>
    </row>
    <row r="264">
      <c r="B264" s="13">
        <f>IF($A264="","",SUMIFS('Veresiye'!$D:$D,'Veresiye'!$B:$B,$A264,'Veresiye'!$C:$C,"Borç"))</f>
        <v/>
      </c>
      <c r="C264" s="13">
        <f>IF($A264="","",SUMIFS('Veresiye'!$D:$D,'Veresiye'!$B:$B,$A264,'Veresiye'!$C:$C,"Ödeme"))</f>
        <v/>
      </c>
      <c r="D264" s="13">
        <f>IF($A264="","",$B264-$C264)</f>
        <v/>
      </c>
      <c r="E264" s="14">
        <f>IF($A264="","",IF(COUNTIF('Veresiye'!$B$2:$B$301,$A264)=0,"",SUMPRODUCT(MAX(('Veresiye'!$B$2:$B$301=$A264)*'Veresiye'!$A$2:$A$301))))</f>
        <v/>
      </c>
      <c r="F264" s="15">
        <f>IF($A264="","",IF($D264&gt;0,"Borçlu","Kapandı"))</f>
        <v/>
      </c>
    </row>
    <row r="265">
      <c r="B265" s="13">
        <f>IF($A265="","",SUMIFS('Veresiye'!$D:$D,'Veresiye'!$B:$B,$A265,'Veresiye'!$C:$C,"Borç"))</f>
        <v/>
      </c>
      <c r="C265" s="13">
        <f>IF($A265="","",SUMIFS('Veresiye'!$D:$D,'Veresiye'!$B:$B,$A265,'Veresiye'!$C:$C,"Ödeme"))</f>
        <v/>
      </c>
      <c r="D265" s="13">
        <f>IF($A265="","",$B265-$C265)</f>
        <v/>
      </c>
      <c r="E265" s="14">
        <f>IF($A265="","",IF(COUNTIF('Veresiye'!$B$2:$B$301,$A265)=0,"",SUMPRODUCT(MAX(('Veresiye'!$B$2:$B$301=$A265)*'Veresiye'!$A$2:$A$301))))</f>
        <v/>
      </c>
      <c r="F265" s="15">
        <f>IF($A265="","",IF($D265&gt;0,"Borçlu","Kapandı"))</f>
        <v/>
      </c>
    </row>
    <row r="266">
      <c r="B266" s="13">
        <f>IF($A266="","",SUMIFS('Veresiye'!$D:$D,'Veresiye'!$B:$B,$A266,'Veresiye'!$C:$C,"Borç"))</f>
        <v/>
      </c>
      <c r="C266" s="13">
        <f>IF($A266="","",SUMIFS('Veresiye'!$D:$D,'Veresiye'!$B:$B,$A266,'Veresiye'!$C:$C,"Ödeme"))</f>
        <v/>
      </c>
      <c r="D266" s="13">
        <f>IF($A266="","",$B266-$C266)</f>
        <v/>
      </c>
      <c r="E266" s="14">
        <f>IF($A266="","",IF(COUNTIF('Veresiye'!$B$2:$B$301,$A266)=0,"",SUMPRODUCT(MAX(('Veresiye'!$B$2:$B$301=$A266)*'Veresiye'!$A$2:$A$301))))</f>
        <v/>
      </c>
      <c r="F266" s="15">
        <f>IF($A266="","",IF($D266&gt;0,"Borçlu","Kapandı"))</f>
        <v/>
      </c>
    </row>
    <row r="267">
      <c r="B267" s="13">
        <f>IF($A267="","",SUMIFS('Veresiye'!$D:$D,'Veresiye'!$B:$B,$A267,'Veresiye'!$C:$C,"Borç"))</f>
        <v/>
      </c>
      <c r="C267" s="13">
        <f>IF($A267="","",SUMIFS('Veresiye'!$D:$D,'Veresiye'!$B:$B,$A267,'Veresiye'!$C:$C,"Ödeme"))</f>
        <v/>
      </c>
      <c r="D267" s="13">
        <f>IF($A267="","",$B267-$C267)</f>
        <v/>
      </c>
      <c r="E267" s="14">
        <f>IF($A267="","",IF(COUNTIF('Veresiye'!$B$2:$B$301,$A267)=0,"",SUMPRODUCT(MAX(('Veresiye'!$B$2:$B$301=$A267)*'Veresiye'!$A$2:$A$301))))</f>
        <v/>
      </c>
      <c r="F267" s="15">
        <f>IF($A267="","",IF($D267&gt;0,"Borçlu","Kapandı"))</f>
        <v/>
      </c>
    </row>
    <row r="268">
      <c r="B268" s="13">
        <f>IF($A268="","",SUMIFS('Veresiye'!$D:$D,'Veresiye'!$B:$B,$A268,'Veresiye'!$C:$C,"Borç"))</f>
        <v/>
      </c>
      <c r="C268" s="13">
        <f>IF($A268="","",SUMIFS('Veresiye'!$D:$D,'Veresiye'!$B:$B,$A268,'Veresiye'!$C:$C,"Ödeme"))</f>
        <v/>
      </c>
      <c r="D268" s="13">
        <f>IF($A268="","",$B268-$C268)</f>
        <v/>
      </c>
      <c r="E268" s="14">
        <f>IF($A268="","",IF(COUNTIF('Veresiye'!$B$2:$B$301,$A268)=0,"",SUMPRODUCT(MAX(('Veresiye'!$B$2:$B$301=$A268)*'Veresiye'!$A$2:$A$301))))</f>
        <v/>
      </c>
      <c r="F268" s="15">
        <f>IF($A268="","",IF($D268&gt;0,"Borçlu","Kapandı"))</f>
        <v/>
      </c>
    </row>
    <row r="269">
      <c r="B269" s="13">
        <f>IF($A269="","",SUMIFS('Veresiye'!$D:$D,'Veresiye'!$B:$B,$A269,'Veresiye'!$C:$C,"Borç"))</f>
        <v/>
      </c>
      <c r="C269" s="13">
        <f>IF($A269="","",SUMIFS('Veresiye'!$D:$D,'Veresiye'!$B:$B,$A269,'Veresiye'!$C:$C,"Ödeme"))</f>
        <v/>
      </c>
      <c r="D269" s="13">
        <f>IF($A269="","",$B269-$C269)</f>
        <v/>
      </c>
      <c r="E269" s="14">
        <f>IF($A269="","",IF(COUNTIF('Veresiye'!$B$2:$B$301,$A269)=0,"",SUMPRODUCT(MAX(('Veresiye'!$B$2:$B$301=$A269)*'Veresiye'!$A$2:$A$301))))</f>
        <v/>
      </c>
      <c r="F269" s="15">
        <f>IF($A269="","",IF($D269&gt;0,"Borçlu","Kapandı"))</f>
        <v/>
      </c>
    </row>
    <row r="270">
      <c r="B270" s="13">
        <f>IF($A270="","",SUMIFS('Veresiye'!$D:$D,'Veresiye'!$B:$B,$A270,'Veresiye'!$C:$C,"Borç"))</f>
        <v/>
      </c>
      <c r="C270" s="13">
        <f>IF($A270="","",SUMIFS('Veresiye'!$D:$D,'Veresiye'!$B:$B,$A270,'Veresiye'!$C:$C,"Ödeme"))</f>
        <v/>
      </c>
      <c r="D270" s="13">
        <f>IF($A270="","",$B270-$C270)</f>
        <v/>
      </c>
      <c r="E270" s="14">
        <f>IF($A270="","",IF(COUNTIF('Veresiye'!$B$2:$B$301,$A270)=0,"",SUMPRODUCT(MAX(('Veresiye'!$B$2:$B$301=$A270)*'Veresiye'!$A$2:$A$301))))</f>
        <v/>
      </c>
      <c r="F270" s="15">
        <f>IF($A270="","",IF($D270&gt;0,"Borçlu","Kapandı"))</f>
        <v/>
      </c>
    </row>
    <row r="271">
      <c r="B271" s="13">
        <f>IF($A271="","",SUMIFS('Veresiye'!$D:$D,'Veresiye'!$B:$B,$A271,'Veresiye'!$C:$C,"Borç"))</f>
        <v/>
      </c>
      <c r="C271" s="13">
        <f>IF($A271="","",SUMIFS('Veresiye'!$D:$D,'Veresiye'!$B:$B,$A271,'Veresiye'!$C:$C,"Ödeme"))</f>
        <v/>
      </c>
      <c r="D271" s="13">
        <f>IF($A271="","",$B271-$C271)</f>
        <v/>
      </c>
      <c r="E271" s="14">
        <f>IF($A271="","",IF(COUNTIF('Veresiye'!$B$2:$B$301,$A271)=0,"",SUMPRODUCT(MAX(('Veresiye'!$B$2:$B$301=$A271)*'Veresiye'!$A$2:$A$301))))</f>
        <v/>
      </c>
      <c r="F271" s="15">
        <f>IF($A271="","",IF($D271&gt;0,"Borçlu","Kapandı"))</f>
        <v/>
      </c>
    </row>
    <row r="272">
      <c r="B272" s="13">
        <f>IF($A272="","",SUMIFS('Veresiye'!$D:$D,'Veresiye'!$B:$B,$A272,'Veresiye'!$C:$C,"Borç"))</f>
        <v/>
      </c>
      <c r="C272" s="13">
        <f>IF($A272="","",SUMIFS('Veresiye'!$D:$D,'Veresiye'!$B:$B,$A272,'Veresiye'!$C:$C,"Ödeme"))</f>
        <v/>
      </c>
      <c r="D272" s="13">
        <f>IF($A272="","",$B272-$C272)</f>
        <v/>
      </c>
      <c r="E272" s="14">
        <f>IF($A272="","",IF(COUNTIF('Veresiye'!$B$2:$B$301,$A272)=0,"",SUMPRODUCT(MAX(('Veresiye'!$B$2:$B$301=$A272)*'Veresiye'!$A$2:$A$301))))</f>
        <v/>
      </c>
      <c r="F272" s="15">
        <f>IF($A272="","",IF($D272&gt;0,"Borçlu","Kapandı"))</f>
        <v/>
      </c>
    </row>
    <row r="273">
      <c r="B273" s="13">
        <f>IF($A273="","",SUMIFS('Veresiye'!$D:$D,'Veresiye'!$B:$B,$A273,'Veresiye'!$C:$C,"Borç"))</f>
        <v/>
      </c>
      <c r="C273" s="13">
        <f>IF($A273="","",SUMIFS('Veresiye'!$D:$D,'Veresiye'!$B:$B,$A273,'Veresiye'!$C:$C,"Ödeme"))</f>
        <v/>
      </c>
      <c r="D273" s="13">
        <f>IF($A273="","",$B273-$C273)</f>
        <v/>
      </c>
      <c r="E273" s="14">
        <f>IF($A273="","",IF(COUNTIF('Veresiye'!$B$2:$B$301,$A273)=0,"",SUMPRODUCT(MAX(('Veresiye'!$B$2:$B$301=$A273)*'Veresiye'!$A$2:$A$301))))</f>
        <v/>
      </c>
      <c r="F273" s="15">
        <f>IF($A273="","",IF($D273&gt;0,"Borçlu","Kapandı"))</f>
        <v/>
      </c>
    </row>
    <row r="274">
      <c r="B274" s="13">
        <f>IF($A274="","",SUMIFS('Veresiye'!$D:$D,'Veresiye'!$B:$B,$A274,'Veresiye'!$C:$C,"Borç"))</f>
        <v/>
      </c>
      <c r="C274" s="13">
        <f>IF($A274="","",SUMIFS('Veresiye'!$D:$D,'Veresiye'!$B:$B,$A274,'Veresiye'!$C:$C,"Ödeme"))</f>
        <v/>
      </c>
      <c r="D274" s="13">
        <f>IF($A274="","",$B274-$C274)</f>
        <v/>
      </c>
      <c r="E274" s="14">
        <f>IF($A274="","",IF(COUNTIF('Veresiye'!$B$2:$B$301,$A274)=0,"",SUMPRODUCT(MAX(('Veresiye'!$B$2:$B$301=$A274)*'Veresiye'!$A$2:$A$301))))</f>
        <v/>
      </c>
      <c r="F274" s="15">
        <f>IF($A274="","",IF($D274&gt;0,"Borçlu","Kapandı"))</f>
        <v/>
      </c>
    </row>
    <row r="275">
      <c r="B275" s="13">
        <f>IF($A275="","",SUMIFS('Veresiye'!$D:$D,'Veresiye'!$B:$B,$A275,'Veresiye'!$C:$C,"Borç"))</f>
        <v/>
      </c>
      <c r="C275" s="13">
        <f>IF($A275="","",SUMIFS('Veresiye'!$D:$D,'Veresiye'!$B:$B,$A275,'Veresiye'!$C:$C,"Ödeme"))</f>
        <v/>
      </c>
      <c r="D275" s="13">
        <f>IF($A275="","",$B275-$C275)</f>
        <v/>
      </c>
      <c r="E275" s="14">
        <f>IF($A275="","",IF(COUNTIF('Veresiye'!$B$2:$B$301,$A275)=0,"",SUMPRODUCT(MAX(('Veresiye'!$B$2:$B$301=$A275)*'Veresiye'!$A$2:$A$301))))</f>
        <v/>
      </c>
      <c r="F275" s="15">
        <f>IF($A275="","",IF($D275&gt;0,"Borçlu","Kapandı"))</f>
        <v/>
      </c>
    </row>
    <row r="276">
      <c r="B276" s="13">
        <f>IF($A276="","",SUMIFS('Veresiye'!$D:$D,'Veresiye'!$B:$B,$A276,'Veresiye'!$C:$C,"Borç"))</f>
        <v/>
      </c>
      <c r="C276" s="13">
        <f>IF($A276="","",SUMIFS('Veresiye'!$D:$D,'Veresiye'!$B:$B,$A276,'Veresiye'!$C:$C,"Ödeme"))</f>
        <v/>
      </c>
      <c r="D276" s="13">
        <f>IF($A276="","",$B276-$C276)</f>
        <v/>
      </c>
      <c r="E276" s="14">
        <f>IF($A276="","",IF(COUNTIF('Veresiye'!$B$2:$B$301,$A276)=0,"",SUMPRODUCT(MAX(('Veresiye'!$B$2:$B$301=$A276)*'Veresiye'!$A$2:$A$301))))</f>
        <v/>
      </c>
      <c r="F276" s="15">
        <f>IF($A276="","",IF($D276&gt;0,"Borçlu","Kapandı"))</f>
        <v/>
      </c>
    </row>
    <row r="277">
      <c r="B277" s="13">
        <f>IF($A277="","",SUMIFS('Veresiye'!$D:$D,'Veresiye'!$B:$B,$A277,'Veresiye'!$C:$C,"Borç"))</f>
        <v/>
      </c>
      <c r="C277" s="13">
        <f>IF($A277="","",SUMIFS('Veresiye'!$D:$D,'Veresiye'!$B:$B,$A277,'Veresiye'!$C:$C,"Ödeme"))</f>
        <v/>
      </c>
      <c r="D277" s="13">
        <f>IF($A277="","",$B277-$C277)</f>
        <v/>
      </c>
      <c r="E277" s="14">
        <f>IF($A277="","",IF(COUNTIF('Veresiye'!$B$2:$B$301,$A277)=0,"",SUMPRODUCT(MAX(('Veresiye'!$B$2:$B$301=$A277)*'Veresiye'!$A$2:$A$301))))</f>
        <v/>
      </c>
      <c r="F277" s="15">
        <f>IF($A277="","",IF($D277&gt;0,"Borçlu","Kapandı"))</f>
        <v/>
      </c>
    </row>
    <row r="278">
      <c r="B278" s="13">
        <f>IF($A278="","",SUMIFS('Veresiye'!$D:$D,'Veresiye'!$B:$B,$A278,'Veresiye'!$C:$C,"Borç"))</f>
        <v/>
      </c>
      <c r="C278" s="13">
        <f>IF($A278="","",SUMIFS('Veresiye'!$D:$D,'Veresiye'!$B:$B,$A278,'Veresiye'!$C:$C,"Ödeme"))</f>
        <v/>
      </c>
      <c r="D278" s="13">
        <f>IF($A278="","",$B278-$C278)</f>
        <v/>
      </c>
      <c r="E278" s="14">
        <f>IF($A278="","",IF(COUNTIF('Veresiye'!$B$2:$B$301,$A278)=0,"",SUMPRODUCT(MAX(('Veresiye'!$B$2:$B$301=$A278)*'Veresiye'!$A$2:$A$301))))</f>
        <v/>
      </c>
      <c r="F278" s="15">
        <f>IF($A278="","",IF($D278&gt;0,"Borçlu","Kapandı"))</f>
        <v/>
      </c>
    </row>
    <row r="279">
      <c r="B279" s="13">
        <f>IF($A279="","",SUMIFS('Veresiye'!$D:$D,'Veresiye'!$B:$B,$A279,'Veresiye'!$C:$C,"Borç"))</f>
        <v/>
      </c>
      <c r="C279" s="13">
        <f>IF($A279="","",SUMIFS('Veresiye'!$D:$D,'Veresiye'!$B:$B,$A279,'Veresiye'!$C:$C,"Ödeme"))</f>
        <v/>
      </c>
      <c r="D279" s="13">
        <f>IF($A279="","",$B279-$C279)</f>
        <v/>
      </c>
      <c r="E279" s="14">
        <f>IF($A279="","",IF(COUNTIF('Veresiye'!$B$2:$B$301,$A279)=0,"",SUMPRODUCT(MAX(('Veresiye'!$B$2:$B$301=$A279)*'Veresiye'!$A$2:$A$301))))</f>
        <v/>
      </c>
      <c r="F279" s="15">
        <f>IF($A279="","",IF($D279&gt;0,"Borçlu","Kapandı"))</f>
        <v/>
      </c>
    </row>
    <row r="280">
      <c r="B280" s="13">
        <f>IF($A280="","",SUMIFS('Veresiye'!$D:$D,'Veresiye'!$B:$B,$A280,'Veresiye'!$C:$C,"Borç"))</f>
        <v/>
      </c>
      <c r="C280" s="13">
        <f>IF($A280="","",SUMIFS('Veresiye'!$D:$D,'Veresiye'!$B:$B,$A280,'Veresiye'!$C:$C,"Ödeme"))</f>
        <v/>
      </c>
      <c r="D280" s="13">
        <f>IF($A280="","",$B280-$C280)</f>
        <v/>
      </c>
      <c r="E280" s="14">
        <f>IF($A280="","",IF(COUNTIF('Veresiye'!$B$2:$B$301,$A280)=0,"",SUMPRODUCT(MAX(('Veresiye'!$B$2:$B$301=$A280)*'Veresiye'!$A$2:$A$301))))</f>
        <v/>
      </c>
      <c r="F280" s="15">
        <f>IF($A280="","",IF($D280&gt;0,"Borçlu","Kapandı"))</f>
        <v/>
      </c>
    </row>
    <row r="281">
      <c r="B281" s="13">
        <f>IF($A281="","",SUMIFS('Veresiye'!$D:$D,'Veresiye'!$B:$B,$A281,'Veresiye'!$C:$C,"Borç"))</f>
        <v/>
      </c>
      <c r="C281" s="13">
        <f>IF($A281="","",SUMIFS('Veresiye'!$D:$D,'Veresiye'!$B:$B,$A281,'Veresiye'!$C:$C,"Ödeme"))</f>
        <v/>
      </c>
      <c r="D281" s="13">
        <f>IF($A281="","",$B281-$C281)</f>
        <v/>
      </c>
      <c r="E281" s="14">
        <f>IF($A281="","",IF(COUNTIF('Veresiye'!$B$2:$B$301,$A281)=0,"",SUMPRODUCT(MAX(('Veresiye'!$B$2:$B$301=$A281)*'Veresiye'!$A$2:$A$301))))</f>
        <v/>
      </c>
      <c r="F281" s="15">
        <f>IF($A281="","",IF($D281&gt;0,"Borçlu","Kapandı"))</f>
        <v/>
      </c>
    </row>
    <row r="282">
      <c r="B282" s="13">
        <f>IF($A282="","",SUMIFS('Veresiye'!$D:$D,'Veresiye'!$B:$B,$A282,'Veresiye'!$C:$C,"Borç"))</f>
        <v/>
      </c>
      <c r="C282" s="13">
        <f>IF($A282="","",SUMIFS('Veresiye'!$D:$D,'Veresiye'!$B:$B,$A282,'Veresiye'!$C:$C,"Ödeme"))</f>
        <v/>
      </c>
      <c r="D282" s="13">
        <f>IF($A282="","",$B282-$C282)</f>
        <v/>
      </c>
      <c r="E282" s="14">
        <f>IF($A282="","",IF(COUNTIF('Veresiye'!$B$2:$B$301,$A282)=0,"",SUMPRODUCT(MAX(('Veresiye'!$B$2:$B$301=$A282)*'Veresiye'!$A$2:$A$301))))</f>
        <v/>
      </c>
      <c r="F282" s="15">
        <f>IF($A282="","",IF($D282&gt;0,"Borçlu","Kapandı"))</f>
        <v/>
      </c>
    </row>
    <row r="283">
      <c r="B283" s="13">
        <f>IF($A283="","",SUMIFS('Veresiye'!$D:$D,'Veresiye'!$B:$B,$A283,'Veresiye'!$C:$C,"Borç"))</f>
        <v/>
      </c>
      <c r="C283" s="13">
        <f>IF($A283="","",SUMIFS('Veresiye'!$D:$D,'Veresiye'!$B:$B,$A283,'Veresiye'!$C:$C,"Ödeme"))</f>
        <v/>
      </c>
      <c r="D283" s="13">
        <f>IF($A283="","",$B283-$C283)</f>
        <v/>
      </c>
      <c r="E283" s="14">
        <f>IF($A283="","",IF(COUNTIF('Veresiye'!$B$2:$B$301,$A283)=0,"",SUMPRODUCT(MAX(('Veresiye'!$B$2:$B$301=$A283)*'Veresiye'!$A$2:$A$301))))</f>
        <v/>
      </c>
      <c r="F283" s="15">
        <f>IF($A283="","",IF($D283&gt;0,"Borçlu","Kapandı"))</f>
        <v/>
      </c>
    </row>
    <row r="284">
      <c r="B284" s="13">
        <f>IF($A284="","",SUMIFS('Veresiye'!$D:$D,'Veresiye'!$B:$B,$A284,'Veresiye'!$C:$C,"Borç"))</f>
        <v/>
      </c>
      <c r="C284" s="13">
        <f>IF($A284="","",SUMIFS('Veresiye'!$D:$D,'Veresiye'!$B:$B,$A284,'Veresiye'!$C:$C,"Ödeme"))</f>
        <v/>
      </c>
      <c r="D284" s="13">
        <f>IF($A284="","",$B284-$C284)</f>
        <v/>
      </c>
      <c r="E284" s="14">
        <f>IF($A284="","",IF(COUNTIF('Veresiye'!$B$2:$B$301,$A284)=0,"",SUMPRODUCT(MAX(('Veresiye'!$B$2:$B$301=$A284)*'Veresiye'!$A$2:$A$301))))</f>
        <v/>
      </c>
      <c r="F284" s="15">
        <f>IF($A284="","",IF($D284&gt;0,"Borçlu","Kapandı"))</f>
        <v/>
      </c>
    </row>
    <row r="285">
      <c r="B285" s="13">
        <f>IF($A285="","",SUMIFS('Veresiye'!$D:$D,'Veresiye'!$B:$B,$A285,'Veresiye'!$C:$C,"Borç"))</f>
        <v/>
      </c>
      <c r="C285" s="13">
        <f>IF($A285="","",SUMIFS('Veresiye'!$D:$D,'Veresiye'!$B:$B,$A285,'Veresiye'!$C:$C,"Ödeme"))</f>
        <v/>
      </c>
      <c r="D285" s="13">
        <f>IF($A285="","",$B285-$C285)</f>
        <v/>
      </c>
      <c r="E285" s="14">
        <f>IF($A285="","",IF(COUNTIF('Veresiye'!$B$2:$B$301,$A285)=0,"",SUMPRODUCT(MAX(('Veresiye'!$B$2:$B$301=$A285)*'Veresiye'!$A$2:$A$301))))</f>
        <v/>
      </c>
      <c r="F285" s="15">
        <f>IF($A285="","",IF($D285&gt;0,"Borçlu","Kapandı"))</f>
        <v/>
      </c>
    </row>
    <row r="286">
      <c r="B286" s="13">
        <f>IF($A286="","",SUMIFS('Veresiye'!$D:$D,'Veresiye'!$B:$B,$A286,'Veresiye'!$C:$C,"Borç"))</f>
        <v/>
      </c>
      <c r="C286" s="13">
        <f>IF($A286="","",SUMIFS('Veresiye'!$D:$D,'Veresiye'!$B:$B,$A286,'Veresiye'!$C:$C,"Ödeme"))</f>
        <v/>
      </c>
      <c r="D286" s="13">
        <f>IF($A286="","",$B286-$C286)</f>
        <v/>
      </c>
      <c r="E286" s="14">
        <f>IF($A286="","",IF(COUNTIF('Veresiye'!$B$2:$B$301,$A286)=0,"",SUMPRODUCT(MAX(('Veresiye'!$B$2:$B$301=$A286)*'Veresiye'!$A$2:$A$301))))</f>
        <v/>
      </c>
      <c r="F286" s="15">
        <f>IF($A286="","",IF($D286&gt;0,"Borçlu","Kapandı"))</f>
        <v/>
      </c>
    </row>
    <row r="287">
      <c r="B287" s="13">
        <f>IF($A287="","",SUMIFS('Veresiye'!$D:$D,'Veresiye'!$B:$B,$A287,'Veresiye'!$C:$C,"Borç"))</f>
        <v/>
      </c>
      <c r="C287" s="13">
        <f>IF($A287="","",SUMIFS('Veresiye'!$D:$D,'Veresiye'!$B:$B,$A287,'Veresiye'!$C:$C,"Ödeme"))</f>
        <v/>
      </c>
      <c r="D287" s="13">
        <f>IF($A287="","",$B287-$C287)</f>
        <v/>
      </c>
      <c r="E287" s="14">
        <f>IF($A287="","",IF(COUNTIF('Veresiye'!$B$2:$B$301,$A287)=0,"",SUMPRODUCT(MAX(('Veresiye'!$B$2:$B$301=$A287)*'Veresiye'!$A$2:$A$301))))</f>
        <v/>
      </c>
      <c r="F287" s="15">
        <f>IF($A287="","",IF($D287&gt;0,"Borçlu","Kapandı"))</f>
        <v/>
      </c>
    </row>
    <row r="288">
      <c r="B288" s="13">
        <f>IF($A288="","",SUMIFS('Veresiye'!$D:$D,'Veresiye'!$B:$B,$A288,'Veresiye'!$C:$C,"Borç"))</f>
        <v/>
      </c>
      <c r="C288" s="13">
        <f>IF($A288="","",SUMIFS('Veresiye'!$D:$D,'Veresiye'!$B:$B,$A288,'Veresiye'!$C:$C,"Ödeme"))</f>
        <v/>
      </c>
      <c r="D288" s="13">
        <f>IF($A288="","",$B288-$C288)</f>
        <v/>
      </c>
      <c r="E288" s="14">
        <f>IF($A288="","",IF(COUNTIF('Veresiye'!$B$2:$B$301,$A288)=0,"",SUMPRODUCT(MAX(('Veresiye'!$B$2:$B$301=$A288)*'Veresiye'!$A$2:$A$301))))</f>
        <v/>
      </c>
      <c r="F288" s="15">
        <f>IF($A288="","",IF($D288&gt;0,"Borçlu","Kapandı"))</f>
        <v/>
      </c>
    </row>
    <row r="289">
      <c r="B289" s="13">
        <f>IF($A289="","",SUMIFS('Veresiye'!$D:$D,'Veresiye'!$B:$B,$A289,'Veresiye'!$C:$C,"Borç"))</f>
        <v/>
      </c>
      <c r="C289" s="13">
        <f>IF($A289="","",SUMIFS('Veresiye'!$D:$D,'Veresiye'!$B:$B,$A289,'Veresiye'!$C:$C,"Ödeme"))</f>
        <v/>
      </c>
      <c r="D289" s="13">
        <f>IF($A289="","",$B289-$C289)</f>
        <v/>
      </c>
      <c r="E289" s="14">
        <f>IF($A289="","",IF(COUNTIF('Veresiye'!$B$2:$B$301,$A289)=0,"",SUMPRODUCT(MAX(('Veresiye'!$B$2:$B$301=$A289)*'Veresiye'!$A$2:$A$301))))</f>
        <v/>
      </c>
      <c r="F289" s="15">
        <f>IF($A289="","",IF($D289&gt;0,"Borçlu","Kapandı"))</f>
        <v/>
      </c>
    </row>
    <row r="290">
      <c r="B290" s="13">
        <f>IF($A290="","",SUMIFS('Veresiye'!$D:$D,'Veresiye'!$B:$B,$A290,'Veresiye'!$C:$C,"Borç"))</f>
        <v/>
      </c>
      <c r="C290" s="13">
        <f>IF($A290="","",SUMIFS('Veresiye'!$D:$D,'Veresiye'!$B:$B,$A290,'Veresiye'!$C:$C,"Ödeme"))</f>
        <v/>
      </c>
      <c r="D290" s="13">
        <f>IF($A290="","",$B290-$C290)</f>
        <v/>
      </c>
      <c r="E290" s="14">
        <f>IF($A290="","",IF(COUNTIF('Veresiye'!$B$2:$B$301,$A290)=0,"",SUMPRODUCT(MAX(('Veresiye'!$B$2:$B$301=$A290)*'Veresiye'!$A$2:$A$301))))</f>
        <v/>
      </c>
      <c r="F290" s="15">
        <f>IF($A290="","",IF($D290&gt;0,"Borçlu","Kapandı"))</f>
        <v/>
      </c>
    </row>
    <row r="291">
      <c r="B291" s="13">
        <f>IF($A291="","",SUMIFS('Veresiye'!$D:$D,'Veresiye'!$B:$B,$A291,'Veresiye'!$C:$C,"Borç"))</f>
        <v/>
      </c>
      <c r="C291" s="13">
        <f>IF($A291="","",SUMIFS('Veresiye'!$D:$D,'Veresiye'!$B:$B,$A291,'Veresiye'!$C:$C,"Ödeme"))</f>
        <v/>
      </c>
      <c r="D291" s="13">
        <f>IF($A291="","",$B291-$C291)</f>
        <v/>
      </c>
      <c r="E291" s="14">
        <f>IF($A291="","",IF(COUNTIF('Veresiye'!$B$2:$B$301,$A291)=0,"",SUMPRODUCT(MAX(('Veresiye'!$B$2:$B$301=$A291)*'Veresiye'!$A$2:$A$301))))</f>
        <v/>
      </c>
      <c r="F291" s="15">
        <f>IF($A291="","",IF($D291&gt;0,"Borçlu","Kapandı"))</f>
        <v/>
      </c>
    </row>
    <row r="292">
      <c r="B292" s="13">
        <f>IF($A292="","",SUMIFS('Veresiye'!$D:$D,'Veresiye'!$B:$B,$A292,'Veresiye'!$C:$C,"Borç"))</f>
        <v/>
      </c>
      <c r="C292" s="13">
        <f>IF($A292="","",SUMIFS('Veresiye'!$D:$D,'Veresiye'!$B:$B,$A292,'Veresiye'!$C:$C,"Ödeme"))</f>
        <v/>
      </c>
      <c r="D292" s="13">
        <f>IF($A292="","",$B292-$C292)</f>
        <v/>
      </c>
      <c r="E292" s="14">
        <f>IF($A292="","",IF(COUNTIF('Veresiye'!$B$2:$B$301,$A292)=0,"",SUMPRODUCT(MAX(('Veresiye'!$B$2:$B$301=$A292)*'Veresiye'!$A$2:$A$301))))</f>
        <v/>
      </c>
      <c r="F292" s="15">
        <f>IF($A292="","",IF($D292&gt;0,"Borçlu","Kapandı"))</f>
        <v/>
      </c>
    </row>
    <row r="293">
      <c r="B293" s="13">
        <f>IF($A293="","",SUMIFS('Veresiye'!$D:$D,'Veresiye'!$B:$B,$A293,'Veresiye'!$C:$C,"Borç"))</f>
        <v/>
      </c>
      <c r="C293" s="13">
        <f>IF($A293="","",SUMIFS('Veresiye'!$D:$D,'Veresiye'!$B:$B,$A293,'Veresiye'!$C:$C,"Ödeme"))</f>
        <v/>
      </c>
      <c r="D293" s="13">
        <f>IF($A293="","",$B293-$C293)</f>
        <v/>
      </c>
      <c r="E293" s="14">
        <f>IF($A293="","",IF(COUNTIF('Veresiye'!$B$2:$B$301,$A293)=0,"",SUMPRODUCT(MAX(('Veresiye'!$B$2:$B$301=$A293)*'Veresiye'!$A$2:$A$301))))</f>
        <v/>
      </c>
      <c r="F293" s="15">
        <f>IF($A293="","",IF($D293&gt;0,"Borçlu","Kapandı"))</f>
        <v/>
      </c>
    </row>
    <row r="294">
      <c r="B294" s="13">
        <f>IF($A294="","",SUMIFS('Veresiye'!$D:$D,'Veresiye'!$B:$B,$A294,'Veresiye'!$C:$C,"Borç"))</f>
        <v/>
      </c>
      <c r="C294" s="13">
        <f>IF($A294="","",SUMIFS('Veresiye'!$D:$D,'Veresiye'!$B:$B,$A294,'Veresiye'!$C:$C,"Ödeme"))</f>
        <v/>
      </c>
      <c r="D294" s="13">
        <f>IF($A294="","",$B294-$C294)</f>
        <v/>
      </c>
      <c r="E294" s="14">
        <f>IF($A294="","",IF(COUNTIF('Veresiye'!$B$2:$B$301,$A294)=0,"",SUMPRODUCT(MAX(('Veresiye'!$B$2:$B$301=$A294)*'Veresiye'!$A$2:$A$301))))</f>
        <v/>
      </c>
      <c r="F294" s="15">
        <f>IF($A294="","",IF($D294&gt;0,"Borçlu","Kapandı"))</f>
        <v/>
      </c>
    </row>
    <row r="295">
      <c r="B295" s="13">
        <f>IF($A295="","",SUMIFS('Veresiye'!$D:$D,'Veresiye'!$B:$B,$A295,'Veresiye'!$C:$C,"Borç"))</f>
        <v/>
      </c>
      <c r="C295" s="13">
        <f>IF($A295="","",SUMIFS('Veresiye'!$D:$D,'Veresiye'!$B:$B,$A295,'Veresiye'!$C:$C,"Ödeme"))</f>
        <v/>
      </c>
      <c r="D295" s="13">
        <f>IF($A295="","",$B295-$C295)</f>
        <v/>
      </c>
      <c r="E295" s="14">
        <f>IF($A295="","",IF(COUNTIF('Veresiye'!$B$2:$B$301,$A295)=0,"",SUMPRODUCT(MAX(('Veresiye'!$B$2:$B$301=$A295)*'Veresiye'!$A$2:$A$301))))</f>
        <v/>
      </c>
      <c r="F295" s="15">
        <f>IF($A295="","",IF($D295&gt;0,"Borçlu","Kapandı"))</f>
        <v/>
      </c>
    </row>
    <row r="296">
      <c r="B296" s="13">
        <f>IF($A296="","",SUMIFS('Veresiye'!$D:$D,'Veresiye'!$B:$B,$A296,'Veresiye'!$C:$C,"Borç"))</f>
        <v/>
      </c>
      <c r="C296" s="13">
        <f>IF($A296="","",SUMIFS('Veresiye'!$D:$D,'Veresiye'!$B:$B,$A296,'Veresiye'!$C:$C,"Ödeme"))</f>
        <v/>
      </c>
      <c r="D296" s="13">
        <f>IF($A296="","",$B296-$C296)</f>
        <v/>
      </c>
      <c r="E296" s="14">
        <f>IF($A296="","",IF(COUNTIF('Veresiye'!$B$2:$B$301,$A296)=0,"",SUMPRODUCT(MAX(('Veresiye'!$B$2:$B$301=$A296)*'Veresiye'!$A$2:$A$301))))</f>
        <v/>
      </c>
      <c r="F296" s="15">
        <f>IF($A296="","",IF($D296&gt;0,"Borçlu","Kapandı"))</f>
        <v/>
      </c>
    </row>
    <row r="297">
      <c r="B297" s="13">
        <f>IF($A297="","",SUMIFS('Veresiye'!$D:$D,'Veresiye'!$B:$B,$A297,'Veresiye'!$C:$C,"Borç"))</f>
        <v/>
      </c>
      <c r="C297" s="13">
        <f>IF($A297="","",SUMIFS('Veresiye'!$D:$D,'Veresiye'!$B:$B,$A297,'Veresiye'!$C:$C,"Ödeme"))</f>
        <v/>
      </c>
      <c r="D297" s="13">
        <f>IF($A297="","",$B297-$C297)</f>
        <v/>
      </c>
      <c r="E297" s="14">
        <f>IF($A297="","",IF(COUNTIF('Veresiye'!$B$2:$B$301,$A297)=0,"",SUMPRODUCT(MAX(('Veresiye'!$B$2:$B$301=$A297)*'Veresiye'!$A$2:$A$301))))</f>
        <v/>
      </c>
      <c r="F297" s="15">
        <f>IF($A297="","",IF($D297&gt;0,"Borçlu","Kapandı"))</f>
        <v/>
      </c>
    </row>
    <row r="298">
      <c r="B298" s="13">
        <f>IF($A298="","",SUMIFS('Veresiye'!$D:$D,'Veresiye'!$B:$B,$A298,'Veresiye'!$C:$C,"Borç"))</f>
        <v/>
      </c>
      <c r="C298" s="13">
        <f>IF($A298="","",SUMIFS('Veresiye'!$D:$D,'Veresiye'!$B:$B,$A298,'Veresiye'!$C:$C,"Ödeme"))</f>
        <v/>
      </c>
      <c r="D298" s="13">
        <f>IF($A298="","",$B298-$C298)</f>
        <v/>
      </c>
      <c r="E298" s="14">
        <f>IF($A298="","",IF(COUNTIF('Veresiye'!$B$2:$B$301,$A298)=0,"",SUMPRODUCT(MAX(('Veresiye'!$B$2:$B$301=$A298)*'Veresiye'!$A$2:$A$301))))</f>
        <v/>
      </c>
      <c r="F298" s="15">
        <f>IF($A298="","",IF($D298&gt;0,"Borçlu","Kapandı"))</f>
        <v/>
      </c>
    </row>
    <row r="299">
      <c r="B299" s="13">
        <f>IF($A299="","",SUMIFS('Veresiye'!$D:$D,'Veresiye'!$B:$B,$A299,'Veresiye'!$C:$C,"Borç"))</f>
        <v/>
      </c>
      <c r="C299" s="13">
        <f>IF($A299="","",SUMIFS('Veresiye'!$D:$D,'Veresiye'!$B:$B,$A299,'Veresiye'!$C:$C,"Ödeme"))</f>
        <v/>
      </c>
      <c r="D299" s="13">
        <f>IF($A299="","",$B299-$C299)</f>
        <v/>
      </c>
      <c r="E299" s="14">
        <f>IF($A299="","",IF(COUNTIF('Veresiye'!$B$2:$B$301,$A299)=0,"",SUMPRODUCT(MAX(('Veresiye'!$B$2:$B$301=$A299)*'Veresiye'!$A$2:$A$301))))</f>
        <v/>
      </c>
      <c r="F299" s="15">
        <f>IF($A299="","",IF($D299&gt;0,"Borçlu","Kapandı"))</f>
        <v/>
      </c>
    </row>
    <row r="300">
      <c r="B300" s="13">
        <f>IF($A300="","",SUMIFS('Veresiye'!$D:$D,'Veresiye'!$B:$B,$A300,'Veresiye'!$C:$C,"Borç"))</f>
        <v/>
      </c>
      <c r="C300" s="13">
        <f>IF($A300="","",SUMIFS('Veresiye'!$D:$D,'Veresiye'!$B:$B,$A300,'Veresiye'!$C:$C,"Ödeme"))</f>
        <v/>
      </c>
      <c r="D300" s="13">
        <f>IF($A300="","",$B300-$C300)</f>
        <v/>
      </c>
      <c r="E300" s="14">
        <f>IF($A300="","",IF(COUNTIF('Veresiye'!$B$2:$B$301,$A300)=0,"",SUMPRODUCT(MAX(('Veresiye'!$B$2:$B$301=$A300)*'Veresiye'!$A$2:$A$301))))</f>
        <v/>
      </c>
      <c r="F300" s="15">
        <f>IF($A300="","",IF($D300&gt;0,"Borçlu","Kapandı"))</f>
        <v/>
      </c>
    </row>
    <row r="301">
      <c r="B301" s="13">
        <f>IF($A301="","",SUMIFS('Veresiye'!$D:$D,'Veresiye'!$B:$B,$A301,'Veresiye'!$C:$C,"Borç"))</f>
        <v/>
      </c>
      <c r="C301" s="13">
        <f>IF($A301="","",SUMIFS('Veresiye'!$D:$D,'Veresiye'!$B:$B,$A301,'Veresiye'!$C:$C,"Ödeme"))</f>
        <v/>
      </c>
      <c r="D301" s="13">
        <f>IF($A301="","",$B301-$C301)</f>
        <v/>
      </c>
      <c r="E301" s="14">
        <f>IF($A301="","",IF(COUNTIF('Veresiye'!$B$2:$B$301,$A301)=0,"",SUMPRODUCT(MAX(('Veresiye'!$B$2:$B$301=$A301)*'Veresiye'!$A$2:$A$301))))</f>
        <v/>
      </c>
      <c r="F301" s="15">
        <f>IF($A301="","",IF($D301&gt;0,"Borçlu","Kapandı"))</f>
        <v/>
      </c>
    </row>
  </sheetData>
  <conditionalFormatting sqref="F2:F301">
    <cfRule type="expression" priority="1" dxfId="0">
      <formula>$F2="Borçlu"</formula>
    </cfRule>
    <cfRule type="expression" priority="2" dxfId="1">
      <formula>$F2="Kapandı"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Veresiye defteri şablonu</dc:title>
  <dcterms:created xsi:type="dcterms:W3CDTF">2026-10-22T01:11:09Z</dcterms:created>
  <dcterms:modified xsi:type="dcterms:W3CDTF">2026-10-22T01:11:09Z</dcterms:modified>
</cp:coreProperties>
</file>